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ung.UADFD01\Desktop\Rozpočty\Rozpočty 2020\"/>
    </mc:Choice>
  </mc:AlternateContent>
  <bookViews>
    <workbookView xWindow="0" yWindow="0" windowWidth="0" windowHeight="0"/>
  </bookViews>
  <sheets>
    <sheet name="Rekapitulace stavby" sheetId="1" r:id="rId1"/>
    <sheet name="SO 1.1 - Výměna pražců" sheetId="2" r:id="rId2"/>
    <sheet name="SO 1.2 - Oprava přejezdu ..." sheetId="3" r:id="rId3"/>
    <sheet name="SO 1.3 - Oprava přejezdu ..." sheetId="4" r:id="rId4"/>
    <sheet name="SO 2.1 - km 160,200" sheetId="5" r:id="rId5"/>
    <sheet name="SO 2.2 - km 160,700" sheetId="6" r:id="rId6"/>
    <sheet name="SO 3.1 - Čištění KL" sheetId="7" r:id="rId7"/>
    <sheet name="SO 4.1 - Materiál objedna..." sheetId="8" r:id="rId8"/>
    <sheet name="SO 5.1 - VRN" sheetId="9" r:id="rId9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'SO 1.1 - Výměna pražců'!$C$119:$K$192</definedName>
    <definedName name="_xlnm.Print_Area" localSheetId="1">'SO 1.1 - Výměna pražců'!$C$4:$J$41,'SO 1.1 - Výměna pražců'!$C$50:$J$76,'SO 1.1 - Výměna pražců'!$C$82:$J$99,'SO 1.1 - Výměna pražců'!$C$105:$J$192</definedName>
    <definedName name="_xlnm.Print_Titles" localSheetId="1">'SO 1.1 - Výměna pražců'!$119:$119</definedName>
    <definedName name="_xlnm._FilterDatabase" localSheetId="2" hidden="1">'SO 1.2 - Oprava přejezdu ...'!$C$119:$K$210</definedName>
    <definedName name="_xlnm.Print_Area" localSheetId="2">'SO 1.2 - Oprava přejezdu ...'!$C$4:$J$41,'SO 1.2 - Oprava přejezdu ...'!$C$50:$J$76,'SO 1.2 - Oprava přejezdu ...'!$C$82:$J$99,'SO 1.2 - Oprava přejezdu ...'!$C$105:$J$210</definedName>
    <definedName name="_xlnm.Print_Titles" localSheetId="2">'SO 1.2 - Oprava přejezdu ...'!$119:$119</definedName>
    <definedName name="_xlnm._FilterDatabase" localSheetId="3" hidden="1">'SO 1.3 - Oprava přejezdu ...'!$C$119:$K$191</definedName>
    <definedName name="_xlnm.Print_Area" localSheetId="3">'SO 1.3 - Oprava přejezdu ...'!$C$4:$J$41,'SO 1.3 - Oprava přejezdu ...'!$C$50:$J$76,'SO 1.3 - Oprava přejezdu ...'!$C$82:$J$99,'SO 1.3 - Oprava přejezdu ...'!$C$105:$J$191</definedName>
    <definedName name="_xlnm.Print_Titles" localSheetId="3">'SO 1.3 - Oprava přejezdu ...'!$119:$119</definedName>
    <definedName name="_xlnm._FilterDatabase" localSheetId="4" hidden="1">'SO 2.1 - km 160,200'!$C$119:$K$182</definedName>
    <definedName name="_xlnm.Print_Area" localSheetId="4">'SO 2.1 - km 160,200'!$C$4:$J$41,'SO 2.1 - km 160,200'!$C$50:$J$76,'SO 2.1 - km 160,200'!$C$82:$J$99,'SO 2.1 - km 160,200'!$C$105:$J$182</definedName>
    <definedName name="_xlnm.Print_Titles" localSheetId="4">'SO 2.1 - km 160,200'!$119:$119</definedName>
    <definedName name="_xlnm._FilterDatabase" localSheetId="5" hidden="1">'SO 2.2 - km 160,700'!$C$119:$K$182</definedName>
    <definedName name="_xlnm.Print_Area" localSheetId="5">'SO 2.2 - km 160,700'!$C$4:$J$41,'SO 2.2 - km 160,700'!$C$50:$J$76,'SO 2.2 - km 160,700'!$C$82:$J$99,'SO 2.2 - km 160,700'!$C$105:$J$182</definedName>
    <definedName name="_xlnm.Print_Titles" localSheetId="5">'SO 2.2 - km 160,700'!$119:$119</definedName>
    <definedName name="_xlnm._FilterDatabase" localSheetId="6" hidden="1">'SO 3.1 - Čištění KL'!$C$119:$K$236</definedName>
    <definedName name="_xlnm.Print_Area" localSheetId="6">'SO 3.1 - Čištění KL'!$C$4:$J$41,'SO 3.1 - Čištění KL'!$C$50:$J$76,'SO 3.1 - Čištění KL'!$C$82:$J$99,'SO 3.1 - Čištění KL'!$C$105:$J$236</definedName>
    <definedName name="_xlnm.Print_Titles" localSheetId="6">'SO 3.1 - Čištění KL'!$119:$119</definedName>
    <definedName name="_xlnm._FilterDatabase" localSheetId="7" hidden="1">'SO 4.1 - Materiál objedna...'!$C$119:$K$137</definedName>
    <definedName name="_xlnm.Print_Area" localSheetId="7">'SO 4.1 - Materiál objedna...'!$C$4:$J$41,'SO 4.1 - Materiál objedna...'!$C$50:$J$76,'SO 4.1 - Materiál objedna...'!$C$82:$J$99,'SO 4.1 - Materiál objedna...'!$C$105:$J$137</definedName>
    <definedName name="_xlnm.Print_Titles" localSheetId="7">'SO 4.1 - Materiál objedna...'!$119:$119</definedName>
    <definedName name="_xlnm._FilterDatabase" localSheetId="8" hidden="1">'SO 5.1 - VRN'!$C$119:$K$137</definedName>
    <definedName name="_xlnm.Print_Area" localSheetId="8">'SO 5.1 - VRN'!$C$4:$J$41,'SO 5.1 - VRN'!$C$50:$J$76,'SO 5.1 - VRN'!$C$82:$J$99,'SO 5.1 - VRN'!$C$105:$J$137</definedName>
    <definedName name="_xlnm.Print_Titles" localSheetId="8">'SO 5.1 - VRN'!$119:$119</definedName>
  </definedNames>
  <calcPr/>
</workbook>
</file>

<file path=xl/calcChain.xml><?xml version="1.0" encoding="utf-8"?>
<calcChain xmlns="http://schemas.openxmlformats.org/spreadsheetml/2006/main">
  <c i="9" l="1" r="J39"/>
  <c r="J38"/>
  <c i="1" r="AY107"/>
  <c i="9" r="J37"/>
  <c i="1" r="AX107"/>
  <c i="9"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8" r="J39"/>
  <c r="J38"/>
  <c i="1" r="AY105"/>
  <c i="8" r="J37"/>
  <c i="1" r="AX105"/>
  <c i="8"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7" r="J39"/>
  <c r="J38"/>
  <c i="1" r="AY103"/>
  <c i="7" r="J37"/>
  <c i="1" r="AX103"/>
  <c i="7"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6" r="J39"/>
  <c r="J38"/>
  <c i="1" r="AY101"/>
  <c i="6" r="J37"/>
  <c i="1" r="AX101"/>
  <c i="6"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5" r="J39"/>
  <c r="J38"/>
  <c i="1" r="AY100"/>
  <c i="5" r="J37"/>
  <c i="1" r="AX100"/>
  <c i="5"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4" r="J39"/>
  <c r="J38"/>
  <c i="1" r="AY98"/>
  <c i="4" r="J37"/>
  <c i="1" r="AX98"/>
  <c i="4"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3" r="J39"/>
  <c r="J38"/>
  <c i="1" r="AY97"/>
  <c i="3" r="J37"/>
  <c i="1" r="AX97"/>
  <c i="3"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2" r="J39"/>
  <c r="J38"/>
  <c i="1" r="AY96"/>
  <c i="2" r="J37"/>
  <c i="1" r="AX96"/>
  <c i="2"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" r="L90"/>
  <c r="AM90"/>
  <c r="AM89"/>
  <c r="L89"/>
  <c r="AM87"/>
  <c r="L87"/>
  <c r="L85"/>
  <c r="L84"/>
  <c i="9" r="BK136"/>
  <c r="J124"/>
  <c r="BK121"/>
  <c i="7" r="J197"/>
  <c r="BK192"/>
  <c r="J192"/>
  <c r="BK187"/>
  <c r="J187"/>
  <c r="BK182"/>
  <c r="J182"/>
  <c r="BK179"/>
  <c r="J179"/>
  <c r="BK176"/>
  <c r="J176"/>
  <c r="BK172"/>
  <c r="J172"/>
  <c r="BK169"/>
  <c r="J169"/>
  <c r="BK165"/>
  <c r="J165"/>
  <c r="BK158"/>
  <c r="J158"/>
  <c r="BK155"/>
  <c r="J155"/>
  <c r="BK152"/>
  <c r="J152"/>
  <c r="BK148"/>
  <c r="J148"/>
  <c r="BK145"/>
  <c r="J145"/>
  <c r="BK141"/>
  <c r="J141"/>
  <c r="BK138"/>
  <c r="J138"/>
  <c r="BK134"/>
  <c r="J134"/>
  <c r="BK131"/>
  <c r="J131"/>
  <c r="BK127"/>
  <c r="J127"/>
  <c r="BK121"/>
  <c r="J121"/>
  <c i="6" r="BK179"/>
  <c r="J179"/>
  <c r="BK175"/>
  <c r="J175"/>
  <c r="BK171"/>
  <c r="J171"/>
  <c r="BK167"/>
  <c r="J167"/>
  <c r="BK163"/>
  <c r="J163"/>
  <c r="BK160"/>
  <c r="J160"/>
  <c r="BK157"/>
  <c r="J157"/>
  <c r="BK154"/>
  <c r="J154"/>
  <c r="BK151"/>
  <c r="J151"/>
  <c r="BK148"/>
  <c r="J148"/>
  <c r="BK144"/>
  <c r="J144"/>
  <c r="BK140"/>
  <c r="J140"/>
  <c r="BK137"/>
  <c r="J137"/>
  <c r="BK134"/>
  <c r="J134"/>
  <c r="BK131"/>
  <c r="J131"/>
  <c r="BK127"/>
  <c r="J127"/>
  <c r="BK124"/>
  <c r="J124"/>
  <c r="BK121"/>
  <c r="J121"/>
  <c i="5" r="BK179"/>
  <c r="J179"/>
  <c r="BK175"/>
  <c r="J175"/>
  <c r="BK171"/>
  <c r="J171"/>
  <c r="BK167"/>
  <c r="J167"/>
  <c r="BK163"/>
  <c r="J163"/>
  <c r="BK160"/>
  <c r="J160"/>
  <c r="BK157"/>
  <c r="J157"/>
  <c r="BK154"/>
  <c r="J154"/>
  <c r="BK151"/>
  <c r="J151"/>
  <c r="BK148"/>
  <c r="J148"/>
  <c r="BK145"/>
  <c r="J145"/>
  <c r="BK141"/>
  <c r="J141"/>
  <c r="BK137"/>
  <c r="J137"/>
  <c r="BK134"/>
  <c r="J134"/>
  <c r="BK131"/>
  <c r="J131"/>
  <c r="BK127"/>
  <c r="J127"/>
  <c r="BK124"/>
  <c r="J124"/>
  <c r="BK121"/>
  <c r="J121"/>
  <c i="4" r="BK187"/>
  <c r="J187"/>
  <c r="BK182"/>
  <c r="J182"/>
  <c r="BK178"/>
  <c r="J178"/>
  <c r="BK174"/>
  <c r="J174"/>
  <c r="BK170"/>
  <c r="J170"/>
  <c r="BK167"/>
  <c r="J167"/>
  <c r="BK165"/>
  <c r="J165"/>
  <c r="BK162"/>
  <c r="J162"/>
  <c r="BK159"/>
  <c r="J159"/>
  <c r="BK155"/>
  <c r="J155"/>
  <c r="BK152"/>
  <c r="J152"/>
  <c r="BK149"/>
  <c r="J149"/>
  <c r="BK146"/>
  <c r="J146"/>
  <c r="BK143"/>
  <c r="J143"/>
  <c r="BK140"/>
  <c r="J140"/>
  <c r="BK136"/>
  <c r="J136"/>
  <c r="BK133"/>
  <c r="J133"/>
  <c r="BK129"/>
  <c r="J129"/>
  <c r="BK125"/>
  <c r="J125"/>
  <c r="BK121"/>
  <c r="J121"/>
  <c i="3" r="BK207"/>
  <c r="J207"/>
  <c r="BK202"/>
  <c r="J202"/>
  <c r="BK197"/>
  <c r="J197"/>
  <c r="BK193"/>
  <c r="J193"/>
  <c r="BK189"/>
  <c r="J189"/>
  <c r="BK185"/>
  <c r="J185"/>
  <c r="BK181"/>
  <c r="J181"/>
  <c r="BK177"/>
  <c r="J177"/>
  <c r="BK174"/>
  <c r="J174"/>
  <c r="BK172"/>
  <c r="J172"/>
  <c r="BK169"/>
  <c r="J169"/>
  <c r="BK166"/>
  <c r="J166"/>
  <c r="BK162"/>
  <c r="J162"/>
  <c r="BK159"/>
  <c r="J159"/>
  <c r="BK155"/>
  <c r="J155"/>
  <c r="BK152"/>
  <c r="J152"/>
  <c r="BK149"/>
  <c r="J149"/>
  <c r="BK146"/>
  <c r="J146"/>
  <c r="BK143"/>
  <c r="J143"/>
  <c r="BK140"/>
  <c r="J140"/>
  <c r="BK136"/>
  <c r="J136"/>
  <c r="BK133"/>
  <c r="J133"/>
  <c r="BK129"/>
  <c r="J129"/>
  <c r="BK125"/>
  <c r="J125"/>
  <c r="BK121"/>
  <c r="J121"/>
  <c i="2" r="BK191"/>
  <c r="J191"/>
  <c r="BK189"/>
  <c r="J189"/>
  <c r="BK185"/>
  <c r="J185"/>
  <c r="BK181"/>
  <c r="J181"/>
  <c r="BK177"/>
  <c r="J177"/>
  <c r="BK173"/>
  <c r="J173"/>
  <c r="BK169"/>
  <c r="J169"/>
  <c r="BK166"/>
  <c r="J166"/>
  <c r="BK161"/>
  <c r="J161"/>
  <c r="BK156"/>
  <c r="J156"/>
  <c r="BK153"/>
  <c r="J153"/>
  <c r="BK150"/>
  <c r="J150"/>
  <c r="BK146"/>
  <c r="J146"/>
  <c r="BK143"/>
  <c r="J143"/>
  <c r="BK140"/>
  <c r="J140"/>
  <c r="BK137"/>
  <c r="J137"/>
  <c r="BK134"/>
  <c r="J134"/>
  <c r="BK131"/>
  <c r="J131"/>
  <c r="BK128"/>
  <c r="J128"/>
  <c r="BK125"/>
  <c r="J125"/>
  <c r="BK121"/>
  <c r="J121"/>
  <c i="1" r="AS106"/>
  <c r="AS104"/>
  <c r="AS102"/>
  <c r="AS99"/>
  <c r="AS95"/>
  <c i="9" r="J136"/>
  <c r="BK133"/>
  <c r="J133"/>
  <c r="BK131"/>
  <c r="J131"/>
  <c r="BK129"/>
  <c r="J121"/>
  <c i="8" r="BK129"/>
  <c r="J129"/>
  <c r="BK126"/>
  <c r="J126"/>
  <c r="BK121"/>
  <c r="J121"/>
  <c i="7" r="BK235"/>
  <c r="J235"/>
  <c r="BK233"/>
  <c r="J233"/>
  <c r="BK229"/>
  <c r="J229"/>
  <c r="BK225"/>
  <c r="J225"/>
  <c r="BK220"/>
  <c r="J220"/>
  <c r="BK216"/>
  <c r="J216"/>
  <c r="BK212"/>
  <c r="J212"/>
  <c r="BK209"/>
  <c r="BK205"/>
  <c r="J205"/>
  <c r="BK201"/>
  <c r="J201"/>
  <c r="BK197"/>
  <c i="9" r="J129"/>
  <c r="BK127"/>
  <c r="J127"/>
  <c r="BK124"/>
  <c i="7" r="J209"/>
  <c i="9" l="1" r="R120"/>
  <c i="7" r="BK120"/>
  <c r="J120"/>
  <c r="J98"/>
  <c r="P120"/>
  <c i="1" r="AU103"/>
  <c i="7" r="R120"/>
  <c r="T120"/>
  <c i="8" r="BK120"/>
  <c r="J120"/>
  <c r="J98"/>
  <c r="P120"/>
  <c i="1" r="AU105"/>
  <c i="8" r="R120"/>
  <c r="T120"/>
  <c i="9" r="P120"/>
  <c i="1" r="AU107"/>
  <c i="2" r="BK120"/>
  <c r="J120"/>
  <c r="J98"/>
  <c r="P120"/>
  <c i="1" r="AU96"/>
  <c i="2" r="R120"/>
  <c r="T120"/>
  <c i="3" r="BK120"/>
  <c r="J120"/>
  <c r="J98"/>
  <c r="P120"/>
  <c i="1" r="AU97"/>
  <c i="3" r="R120"/>
  <c r="T120"/>
  <c i="4" r="BK120"/>
  <c r="J120"/>
  <c r="J98"/>
  <c r="P120"/>
  <c i="1" r="AU98"/>
  <c i="4" r="R120"/>
  <c r="T120"/>
  <c i="5" r="BK120"/>
  <c r="J120"/>
  <c r="J98"/>
  <c r="P120"/>
  <c i="1" r="AU100"/>
  <c i="5" r="R120"/>
  <c r="T120"/>
  <c i="6" r="BK120"/>
  <c r="J120"/>
  <c r="J98"/>
  <c r="P120"/>
  <c i="1" r="AU101"/>
  <c i="6" r="R120"/>
  <c r="T120"/>
  <c i="9" r="BK120"/>
  <c r="J120"/>
  <c r="J98"/>
  <c r="T120"/>
  <c r="BE124"/>
  <c r="BE127"/>
  <c i="7" r="BE197"/>
  <c r="BE201"/>
  <c r="BE205"/>
  <c r="BE209"/>
  <c r="BE212"/>
  <c r="BE216"/>
  <c r="BE220"/>
  <c r="BE225"/>
  <c r="BE229"/>
  <c r="BE233"/>
  <c r="BE235"/>
  <c i="8" r="E85"/>
  <c r="J91"/>
  <c r="J93"/>
  <c r="F94"/>
  <c r="BE121"/>
  <c r="BE126"/>
  <c r="BE129"/>
  <c i="9" r="E85"/>
  <c r="J91"/>
  <c r="J93"/>
  <c r="F94"/>
  <c r="BE129"/>
  <c r="BE131"/>
  <c r="BE133"/>
  <c r="BE136"/>
  <c i="2" r="E85"/>
  <c r="J91"/>
  <c r="J93"/>
  <c r="F94"/>
  <c r="BE121"/>
  <c r="BE125"/>
  <c r="BE128"/>
  <c r="BE131"/>
  <c r="BE134"/>
  <c r="BE137"/>
  <c r="BE140"/>
  <c r="BE143"/>
  <c r="BE146"/>
  <c r="BE150"/>
  <c r="BE153"/>
  <c r="BE156"/>
  <c r="BE161"/>
  <c r="BE166"/>
  <c r="BE169"/>
  <c r="BE173"/>
  <c r="BE177"/>
  <c r="BE181"/>
  <c r="BE185"/>
  <c r="BE189"/>
  <c r="BE191"/>
  <c i="3" r="E85"/>
  <c r="J91"/>
  <c r="J93"/>
  <c r="F94"/>
  <c r="BE121"/>
  <c r="BE125"/>
  <c r="BE129"/>
  <c r="BE133"/>
  <c r="BE136"/>
  <c r="BE140"/>
  <c r="BE143"/>
  <c r="BE146"/>
  <c r="BE149"/>
  <c r="BE152"/>
  <c r="BE155"/>
  <c r="BE159"/>
  <c r="BE162"/>
  <c r="BE166"/>
  <c r="BE169"/>
  <c r="BE172"/>
  <c r="BE174"/>
  <c r="BE177"/>
  <c r="BE181"/>
  <c r="BE185"/>
  <c r="BE189"/>
  <c r="BE193"/>
  <c r="BE197"/>
  <c r="BE202"/>
  <c r="BE207"/>
  <c i="4" r="E85"/>
  <c r="J91"/>
  <c r="J93"/>
  <c r="F94"/>
  <c r="BE121"/>
  <c r="BE125"/>
  <c r="BE129"/>
  <c r="BE133"/>
  <c r="BE136"/>
  <c r="BE140"/>
  <c r="BE143"/>
  <c r="BE146"/>
  <c r="BE149"/>
  <c r="BE152"/>
  <c r="BE155"/>
  <c r="BE159"/>
  <c r="BE162"/>
  <c r="BE165"/>
  <c r="BE167"/>
  <c r="BE170"/>
  <c r="BE174"/>
  <c r="BE178"/>
  <c r="BE182"/>
  <c r="BE187"/>
  <c i="5" r="E85"/>
  <c r="J91"/>
  <c r="J93"/>
  <c r="F94"/>
  <c r="BE121"/>
  <c r="BE124"/>
  <c r="BE127"/>
  <c r="BE131"/>
  <c r="BE134"/>
  <c r="BE137"/>
  <c r="BE141"/>
  <c r="BE145"/>
  <c r="BE148"/>
  <c r="BE151"/>
  <c r="BE154"/>
  <c r="BE157"/>
  <c r="BE160"/>
  <c r="BE163"/>
  <c r="BE167"/>
  <c r="BE171"/>
  <c r="BE175"/>
  <c r="BE179"/>
  <c i="6" r="E85"/>
  <c r="J91"/>
  <c r="J93"/>
  <c r="F94"/>
  <c r="BE121"/>
  <c r="BE124"/>
  <c r="BE127"/>
  <c r="BE131"/>
  <c r="BE134"/>
  <c r="BE137"/>
  <c r="BE140"/>
  <c r="BE144"/>
  <c r="BE148"/>
  <c r="BE151"/>
  <c r="BE154"/>
  <c r="BE157"/>
  <c r="BE160"/>
  <c r="BE163"/>
  <c r="BE167"/>
  <c r="BE171"/>
  <c r="BE175"/>
  <c r="BE179"/>
  <c i="7" r="E85"/>
  <c r="J91"/>
  <c r="J93"/>
  <c r="F94"/>
  <c r="BE121"/>
  <c r="BE127"/>
  <c r="BE131"/>
  <c r="BE134"/>
  <c r="BE138"/>
  <c r="BE141"/>
  <c r="BE145"/>
  <c r="BE148"/>
  <c r="BE152"/>
  <c r="BE155"/>
  <c r="BE158"/>
  <c r="BE165"/>
  <c r="BE169"/>
  <c r="BE172"/>
  <c r="BE176"/>
  <c r="BE179"/>
  <c r="BE182"/>
  <c r="BE187"/>
  <c r="BE192"/>
  <c i="9" r="BE121"/>
  <c r="F36"/>
  <c i="1" r="BA107"/>
  <c r="BA106"/>
  <c r="AW106"/>
  <c i="8" r="F37"/>
  <c i="1" r="BB105"/>
  <c r="BB104"/>
  <c r="AX104"/>
  <c r="AU106"/>
  <c i="2" r="F38"/>
  <c i="1" r="BC96"/>
  <c i="3" r="J36"/>
  <c i="1" r="AW97"/>
  <c i="4" r="F37"/>
  <c i="1" r="BB98"/>
  <c i="5" r="J36"/>
  <c i="1" r="AW100"/>
  <c i="6" r="F37"/>
  <c i="1" r="BB101"/>
  <c i="9" r="F39"/>
  <c i="1" r="BD107"/>
  <c r="BD106"/>
  <c i="9" r="F37"/>
  <c i="1" r="BB107"/>
  <c r="BB106"/>
  <c r="AX106"/>
  <c i="7" r="F39"/>
  <c i="1" r="BD103"/>
  <c r="BD102"/>
  <c i="8" r="J36"/>
  <c i="1" r="AW105"/>
  <c i="8" r="F39"/>
  <c i="1" r="BD105"/>
  <c r="BD104"/>
  <c i="2" r="F36"/>
  <c i="1" r="BA96"/>
  <c i="3" r="F38"/>
  <c i="1" r="BC97"/>
  <c i="4" r="J36"/>
  <c i="1" r="AW98"/>
  <c i="5" r="F37"/>
  <c i="1" r="BB100"/>
  <c i="6" r="F36"/>
  <c i="1" r="BA101"/>
  <c i="6" r="F39"/>
  <c i="1" r="BD101"/>
  <c i="9" r="F38"/>
  <c i="1" r="BC107"/>
  <c r="BC106"/>
  <c r="AY106"/>
  <c i="7" r="J36"/>
  <c i="1" r="AW103"/>
  <c i="7" r="F37"/>
  <c i="1" r="BB103"/>
  <c r="BB102"/>
  <c r="AX102"/>
  <c i="7" r="F38"/>
  <c i="1" r="BC103"/>
  <c r="BC102"/>
  <c r="AY102"/>
  <c i="2" r="J36"/>
  <c i="1" r="AW96"/>
  <c i="3" r="F37"/>
  <c i="1" r="BB97"/>
  <c i="4" r="F36"/>
  <c i="1" r="BA98"/>
  <c i="4" r="F39"/>
  <c i="1" r="BD98"/>
  <c i="5" r="F38"/>
  <c i="1" r="BC100"/>
  <c i="6" r="J36"/>
  <c i="1" r="AW101"/>
  <c i="9" r="J36"/>
  <c i="1" r="AW107"/>
  <c r="AS94"/>
  <c i="7" r="F36"/>
  <c i="1" r="BA103"/>
  <c r="BA102"/>
  <c r="AW102"/>
  <c r="AU102"/>
  <c i="8" r="F36"/>
  <c i="1" r="BA105"/>
  <c r="BA104"/>
  <c r="AW104"/>
  <c i="8" r="F38"/>
  <c i="1" r="BC105"/>
  <c r="BC104"/>
  <c r="AY104"/>
  <c r="AU104"/>
  <c i="2" r="F37"/>
  <c i="1" r="BB96"/>
  <c i="2" r="F39"/>
  <c i="1" r="BD96"/>
  <c i="3" r="F36"/>
  <c i="1" r="BA97"/>
  <c i="3" r="F39"/>
  <c i="1" r="BD97"/>
  <c i="4" r="F38"/>
  <c i="1" r="BC98"/>
  <c i="5" r="F36"/>
  <c i="1" r="BA100"/>
  <c i="5" r="F39"/>
  <c i="1" r="BD100"/>
  <c i="6" r="F38"/>
  <c i="1" r="BC101"/>
  <c i="9" l="1" r="J32"/>
  <c i="1" r="AG107"/>
  <c r="AG106"/>
  <c i="3" r="J32"/>
  <c i="1" r="AG97"/>
  <c i="6" r="J32"/>
  <c i="1" r="AG101"/>
  <c i="7" r="F35"/>
  <c i="1" r="AZ103"/>
  <c r="AZ102"/>
  <c r="AV102"/>
  <c r="AT102"/>
  <c r="BA99"/>
  <c r="AW99"/>
  <c i="2" r="F35"/>
  <c i="1" r="AZ96"/>
  <c i="4" r="F35"/>
  <c i="1" r="AZ98"/>
  <c i="6" r="F35"/>
  <c i="1" r="AZ101"/>
  <c i="7" r="J32"/>
  <c i="1" r="AG103"/>
  <c r="AG102"/>
  <c r="AN102"/>
  <c i="8" r="J32"/>
  <c i="1" r="AG105"/>
  <c r="AG104"/>
  <c i="2" r="J32"/>
  <c i="1" r="AG96"/>
  <c i="4" r="J32"/>
  <c i="1" r="AG98"/>
  <c i="9" r="F35"/>
  <c i="1" r="AZ107"/>
  <c r="AZ106"/>
  <c r="AV106"/>
  <c r="AT106"/>
  <c i="8" r="F35"/>
  <c i="1" r="AZ105"/>
  <c r="AZ104"/>
  <c r="AV104"/>
  <c r="AT104"/>
  <c i="8" r="J35"/>
  <c i="1" r="AV105"/>
  <c r="AT105"/>
  <c r="BA95"/>
  <c r="AW95"/>
  <c r="BB95"/>
  <c r="AX95"/>
  <c r="BC95"/>
  <c r="AY95"/>
  <c r="AU99"/>
  <c r="BD99"/>
  <c i="3" r="F35"/>
  <c i="1" r="AZ97"/>
  <c i="5" r="F35"/>
  <c i="1" r="AZ100"/>
  <c i="9" r="J35"/>
  <c i="1" r="AV107"/>
  <c r="AT107"/>
  <c i="5" r="J32"/>
  <c i="1" r="AG100"/>
  <c i="7" r="J35"/>
  <c i="1" r="AV103"/>
  <c r="AT103"/>
  <c r="BB99"/>
  <c r="AX99"/>
  <c i="2" r="J35"/>
  <c i="1" r="AV96"/>
  <c r="AT96"/>
  <c i="4" r="J35"/>
  <c i="1" r="AV98"/>
  <c r="AT98"/>
  <c i="6" r="J35"/>
  <c i="1" r="AV101"/>
  <c r="AT101"/>
  <c r="AU95"/>
  <c r="AU94"/>
  <c r="BD95"/>
  <c r="BD94"/>
  <c r="W33"/>
  <c r="BC99"/>
  <c r="AY99"/>
  <c i="3" r="J35"/>
  <c i="1" r="AV97"/>
  <c r="AT97"/>
  <c i="5" r="J35"/>
  <c i="1" r="AV100"/>
  <c r="AT100"/>
  <c i="8" l="1" r="J41"/>
  <c i="9" r="J41"/>
  <c i="2" r="J41"/>
  <c i="3" r="J41"/>
  <c i="4" r="J41"/>
  <c i="5" r="J41"/>
  <c i="6" r="J41"/>
  <c i="7" r="J41"/>
  <c i="1" r="AN103"/>
  <c r="AN105"/>
  <c r="AN107"/>
  <c r="AN106"/>
  <c r="AN97"/>
  <c r="AN101"/>
  <c r="AN104"/>
  <c r="AN96"/>
  <c r="AN98"/>
  <c r="AN100"/>
  <c r="AG99"/>
  <c r="BB94"/>
  <c r="W31"/>
  <c r="AZ95"/>
  <c r="AV95"/>
  <c r="AT95"/>
  <c r="AZ99"/>
  <c r="AV99"/>
  <c r="AT99"/>
  <c r="BA94"/>
  <c r="W30"/>
  <c r="AG95"/>
  <c r="AG94"/>
  <c r="AK26"/>
  <c r="BC94"/>
  <c r="W32"/>
  <c l="1" r="AN95"/>
  <c r="AN99"/>
  <c r="AW94"/>
  <c r="AK30"/>
  <c r="AX94"/>
  <c r="AY94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<sst xmlns="http://schemas.openxmlformats.org/spreadsheetml/2006/main">
  <si>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</si>
  <si>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</si>
  <si>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</si>
  <si>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</si>
  <si>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</si>
  <si>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{f091951b-eba3-4688-aa2d-876d9ae268f0}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</si>
  <si>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</si>
  <si>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</si>
  <si>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</si>
  <si>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</si>
  <si>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</si>
  <si>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</si>
  <si>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</si>
  <si>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</si>
  <si>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65420186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</si>
  <si>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</si>
  <si>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</si>
  <si>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pražců a kolejnic, čištění kolejového lože v úseku Blížejov - Domažlice</t>
  </si>
  <si>
    <t>KSO:</t>
  </si>
  <si>
    <t>CC-CZ:</t>
  </si>
  <si>
    <t>Místo:</t>
  </si>
  <si>
    <t>TO Stod</t>
  </si>
  <si>
    <t>Datum:</t>
  </si>
  <si>
    <t>15. 7. 2020</t>
  </si>
  <si>
    <t>Zadavatel:</t>
  </si>
  <si>
    <t>IČ:</t>
  </si>
  <si>
    <t>Správa železnic,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</si>
  <si>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</si>
  <si>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</si>
  <si>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</si>
  <si>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</si>
  <si>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</si>
  <si>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</si>
  <si>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</si>
  <si>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</si>
  <si>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</si>
  <si>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</si>
  <si>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</si>
  <si>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</si>
  <si>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</si>
  <si>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</si>
  <si>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</si>
  <si>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</si>
  <si>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</si>
  <si>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</si>
  <si>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</si>
  <si>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</si>
  <si>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</si>
  <si>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</si>
  <si>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</si>
  <si>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</si>
  <si>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</si>
  <si>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</si>
  <si>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</si>
  <si>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</si>
  <si>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</si>
  <si>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</si>
  <si>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</si>
  <si>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</si>
  <si>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</si>
  <si>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</si>
  <si>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</si>
  <si>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</si>
  <si>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</si>
  <si>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</si>
  <si>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</si>
  <si>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</si>
  <si>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</si>
  <si>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</si>
  <si>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</si>
  <si>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</si>
  <si>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</si>
  <si>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</si>
  <si>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</si>
  <si>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</si>
  <si>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</si>
  <si>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</si>
  <si>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</si>
  <si>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</si>
  <si>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</si>
  <si>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</t>
  </si>
  <si>
    <t>Blížejov - Radonice</t>
  </si>
  <si>
    <t>STA</t>
  </si>
  <si>
    <t>1</t>
  </si>
  <si>
    <t>{57513696-109a-44d5-a207-62911d4e70c9}</t>
  </si>
  <si>
    <t>2</t>
  </si>
  <si>
    <t>/</t>
  </si>
  <si>
    <t>SO 1.1</t>
  </si>
  <si>
    <t>Výměna pražců</t>
  </si>
  <si>
    <t>Soupis</t>
  </si>
  <si>
    <t>{8bd512f1-fa7b-4a3b-9922-718929793b0d}</t>
  </si>
  <si>
    <t>SO 1.2</t>
  </si>
  <si>
    <t>Oprava přejezdu P 626</t>
  </si>
  <si>
    <t>{c8ec86d5-c9d6-4fc1-9087-2ff190aa98c1}</t>
  </si>
  <si>
    <t>SO 1.3</t>
  </si>
  <si>
    <t>Oprava přejezdu P 627</t>
  </si>
  <si>
    <t>{0c9ca156-f5b0-4bcb-ac9f-e45d259fc247}</t>
  </si>
  <si>
    <t>SO 2</t>
  </si>
  <si>
    <t>km 160,200 a 160,700</t>
  </si>
  <si>
    <t>{a2369823-f6a1-4963-964c-dbb7103a0e54}</t>
  </si>
  <si>
    <t>SO 2.1</t>
  </si>
  <si>
    <t>km 160,200</t>
  </si>
  <si>
    <t>{a1a88c7e-1a9b-4a24-bfda-5cdd7be6656d}</t>
  </si>
  <si>
    <t>SO 2.2</t>
  </si>
  <si>
    <t>km 160,700</t>
  </si>
  <si>
    <t>{01d9398f-0016-482e-8e3e-81fe7ba24efb}</t>
  </si>
  <si>
    <t>SO 3</t>
  </si>
  <si>
    <t>Čištění KL km 163,250 - 164,780</t>
  </si>
  <si>
    <t>{913c4a47-9c79-4226-8934-edc900370046}</t>
  </si>
  <si>
    <t>SO 3.1</t>
  </si>
  <si>
    <t>Čištění KL</t>
  </si>
  <si>
    <t>{86438967-9526-4076-a0d9-5c435e52c2d8}</t>
  </si>
  <si>
    <t>SO 4</t>
  </si>
  <si>
    <t>Materiál objednatele</t>
  </si>
  <si>
    <t>{da50d0d1-6414-4088-a7be-38c1e47d607c}</t>
  </si>
  <si>
    <t>SO 4.1</t>
  </si>
  <si>
    <t>{2f30d2c3-3c06-4223-909d-0dcf2c2673f2}</t>
  </si>
  <si>
    <t>SO 5</t>
  </si>
  <si>
    <t>VRN</t>
  </si>
  <si>
    <t>{206f1267-38ab-4e2a-8a60-5c4e645fdcf0}</t>
  </si>
  <si>
    <t>SO 5.1</t>
  </si>
  <si>
    <t>{a2899bb1-70c6-475d-9a89-f8c1b9738d98}</t>
  </si>
  <si>
    <t>KRYCÍ LIST SOUPISU PRACÍ</t>
  </si>
  <si>
    <t>Objekt:</t>
  </si>
  <si>
    <t>SO 1 - Blížejov - Radonice</t>
  </si>
  <si>
    <t>Soupis:</t>
  </si>
  <si>
    <t>SO 1.1 - Výměna pražců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</si>
  <si>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</si>
  <si>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</si>
  <si>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</si>
  <si>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</si>
  <si>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</si>
  <si>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</si>
  <si>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</si>
  <si>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</si>
  <si>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</si>
  <si>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</si>
  <si>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</si>
  <si>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</si>
  <si>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</si>
  <si>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</si>
  <si>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</si>
  <si>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</si>
  <si>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</si>
  <si>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</si>
  <si>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</si>
  <si>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5905105030</t>
  </si>
  <si>
    <t>Doplnění KL kamenivem souvisle strojně v koleji</t>
  </si>
  <si>
    <t>m3</t>
  </si>
  <si>
    <t>4</t>
  </si>
  <si>
    <t>ROZPOCET</t>
  </si>
  <si>
    <t>-2105994107</t>
  </si>
  <si>
    <t>PP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</si>
  <si>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</si>
  <si>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PSC</t>
  </si>
  <si>
    <t>Poznámka k souboru cen:_x000d_
1. V cenách jsou započteny náklady na doplnění kameniva ojediněle ručně vidlemi a/nebo souvisle strojně z výsypných vozů případně nakladačem. 2. V cenách nejsou obsaženy náklady na dodávku kameniva.</t>
  </si>
  <si>
    <t>VV</t>
  </si>
  <si>
    <t>175</t>
  </si>
  <si>
    <t>M</t>
  </si>
  <si>
    <t>5955101000</t>
  </si>
  <si>
    <t>Kamenivo drcené štěrk frakce 31,5/63 třídy BI</t>
  </si>
  <si>
    <t>t</t>
  </si>
  <si>
    <t>128</t>
  </si>
  <si>
    <t>855122071</t>
  </si>
  <si>
    <t>175*1,426</t>
  </si>
  <si>
    <t>3</t>
  </si>
  <si>
    <t>5906020120</t>
  </si>
  <si>
    <t>Souvislá výměna pražců v KL otevřeném i zapuštěném pražce betonové příčné vystrojené</t>
  </si>
  <si>
    <t>kus</t>
  </si>
  <si>
    <t>1374043881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</si>
  <si>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</si>
  <si>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</si>
  <si>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5958128010</t>
  </si>
  <si>
    <t>Komplety ŽS 4 (šroub RS 1, matice M 24, podložka Fe6, svěrka ŽS4)</t>
  </si>
  <si>
    <t>8</t>
  </si>
  <si>
    <t>-266708471</t>
  </si>
  <si>
    <t>728*4</t>
  </si>
  <si>
    <t>5</t>
  </si>
  <si>
    <t>5958158005</t>
  </si>
  <si>
    <t xml:space="preserve">Podložka pryžová pod patu kolejnice S49  183/126/6</t>
  </si>
  <si>
    <t>-526344646</t>
  </si>
  <si>
    <t>753*2+6</t>
  </si>
  <si>
    <t>6</t>
  </si>
  <si>
    <t>5907015040</t>
  </si>
  <si>
    <t>Ojedinělá výměna kolejnic stávající upevnění tv. S49 rozdělení "d"</t>
  </si>
  <si>
    <t>m</t>
  </si>
  <si>
    <t>-1418662348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</si>
  <si>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</si>
  <si>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</si>
  <si>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</t>
  </si>
  <si>
    <t>5907050120</t>
  </si>
  <si>
    <t>Dělení kolejnic kyslíkem tv. S49</t>
  </si>
  <si>
    <t>1531065794</t>
  </si>
  <si>
    <t>Dělení kolejnic kyslíkem tv. S49.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</si>
  <si>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</si>
  <si>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5910020130</t>
  </si>
  <si>
    <t>Svařování kolejnic termitem plný předehřev standardní spára svar jednotlivý tv. S49</t>
  </si>
  <si>
    <t>svar</t>
  </si>
  <si>
    <t>1154560972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</si>
  <si>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</si>
  <si>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</si>
  <si>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</t>
  </si>
  <si>
    <t>5909030020</t>
  </si>
  <si>
    <t>Následná úprava GPK koleje směrové a výškové uspořádání pražce betonové</t>
  </si>
  <si>
    <t>km</t>
  </si>
  <si>
    <t>-1110317546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</si>
  <si>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</si>
  <si>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objednateli. 2. V cenách nejsou obsaženy náklady na zaměření APK, doplnění a dodávku kameniva a snížení KL pod patou kolejnice.</t>
  </si>
  <si>
    <t>P</t>
  </si>
  <si>
    <t>Poznámka k položce:_x000d_
Kilometr koleje=km</t>
  </si>
  <si>
    <t>10</t>
  </si>
  <si>
    <t>5909032020</t>
  </si>
  <si>
    <t>Přesná úprava GPK koleje směrové a výškové uspořádání pražce betonové</t>
  </si>
  <si>
    <t>-1850186617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</si>
  <si>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</si>
  <si>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</si>
  <si>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11</t>
  </si>
  <si>
    <t>5910035030</t>
  </si>
  <si>
    <t>Dosažení dovolené upínací teploty v BK prodloužením kolejnicového pásu v koleji tv. S49</t>
  </si>
  <si>
    <t>519258456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</si>
  <si>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</si>
  <si>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pásu. 2. V cenách nejsou obsaženy náklady na demontáž upevňovadel a kolejnicových spojek.</t>
  </si>
  <si>
    <t>12</t>
  </si>
  <si>
    <t>5910040340</t>
  </si>
  <si>
    <t>Umožnění volné dilatace kolejnice demontáž upevňovadel s osazením kluzných podložek rozdělení pražců "e"</t>
  </si>
  <si>
    <t>130055154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</si>
  <si>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</si>
  <si>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</si>
  <si>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560*2</t>
  </si>
  <si>
    <t>Součet</t>
  </si>
  <si>
    <t>13</t>
  </si>
  <si>
    <t>5910040440</t>
  </si>
  <si>
    <t>Umožnění volné dilatace kolejnice montáž upevňovadel s odstraněním kluzných podložek rozdělení pražců "e"</t>
  </si>
  <si>
    <t>2092846931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</si>
  <si>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</si>
  <si>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</t>
  </si>
  <si>
    <t>9909000400</t>
  </si>
  <si>
    <t>Poplatek za likvidaci plastových součástí</t>
  </si>
  <si>
    <t>262144</t>
  </si>
  <si>
    <t>1478867551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</si>
  <si>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</si>
  <si>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</si>
  <si>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</si>
  <si>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</si>
  <si>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-1089212103</t>
  </si>
  <si>
    <t xml:space="preserve"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</si>
  <si>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50*0,09</t>
  </si>
  <si>
    <t>16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</si>
  <si>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</si>
  <si>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</si>
  <si>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-473433027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</si>
  <si>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</si>
  <si>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 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</si>
  <si>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249,550"doprava kameniva"</t>
  </si>
  <si>
    <t>17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</si>
  <si>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</si>
  <si>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</si>
  <si>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1261172777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</si>
  <si>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</si>
  <si>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50*0,09"přeprava dřevěných pražců na skládku"</t>
  </si>
  <si>
    <t>18</t>
  </si>
  <si>
    <t>9902300700</t>
  </si>
  <si>
    <t>Doprava jednosměrná (např. nakupovaného materiálu) mechanizací o nosnosti přes 3,5 t sypanin (kameniva, písku, suti, dlažebních kostek, atd.) do 100 km</t>
  </si>
  <si>
    <t>-1235075388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</si>
  <si>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</si>
  <si>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3,705+0,271"doprava drobného kolejiva"</t>
  </si>
  <si>
    <t>19</t>
  </si>
  <si>
    <t>9903200100</t>
  </si>
  <si>
    <t>Přeprava mechanizace na místo prováděných prací o hmotnosti přes 12 t přes 50 do 100 km</t>
  </si>
  <si>
    <t>-1386814123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</si>
  <si>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</si>
  <si>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</si>
  <si>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4"MHS"</t>
  </si>
  <si>
    <t>20</t>
  </si>
  <si>
    <t>7594305010</t>
  </si>
  <si>
    <t>Montáž součástí počítače náprav vyhodnocovací části</t>
  </si>
  <si>
    <t>512</t>
  </si>
  <si>
    <t>588664786</t>
  </si>
  <si>
    <t>7594307010</t>
  </si>
  <si>
    <t>Demontáž součástí počítače náprav vyhodnocovací části</t>
  </si>
  <si>
    <t>-432235419</t>
  </si>
  <si>
    <t>SO 1.2 - Oprava přejezdu P 626</t>
  </si>
  <si>
    <t>5905055010</t>
  </si>
  <si>
    <t>Odstranění stávajícího kolejového lože odtěžením v koleji</t>
  </si>
  <si>
    <t>1875288132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</si>
  <si>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</si>
  <si>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Poznámka k souboru cen:_x000d_
1. V cenách jsou započteny náklady na odstranění KL, úpravu pláně a rozprostření výzisku na terén nebo jeho naložení na dopravní prostředek. 2. Položka se použije v případech, kdy se nové KL nezřizuje.</t>
  </si>
  <si>
    <t>9*3*0,35</t>
  </si>
  <si>
    <t>5905060010</t>
  </si>
  <si>
    <t>Zřízení nového kolejového lože v koleji</t>
  </si>
  <si>
    <t>-134726775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</si>
  <si>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</si>
  <si>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Poznámka k souboru cen:_x000d_
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</si>
  <si>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5905065010</t>
  </si>
  <si>
    <t>Samostatná úprava vrstvy kolejového lože pod ložnou plochou pražců v koleji</t>
  </si>
  <si>
    <t>m2</t>
  </si>
  <si>
    <t>-340960229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</si>
  <si>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</si>
  <si>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Poznámka k souboru cen:_x000d_
1. V cenách jsou započteny náklady na urovnání a homogenizaci vrstvy kameniva. 2. V cenách nejsou obsaženy náklady na dodávku a doplnění kameniva.</t>
  </si>
  <si>
    <t>9*3</t>
  </si>
  <si>
    <t>5907015045</t>
  </si>
  <si>
    <t>Ojedinělá výměna kolejnic stávající upevnění tv. S49 rozdělení "u"</t>
  </si>
  <si>
    <t>58410454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</si>
  <si>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</si>
  <si>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5907050020</t>
  </si>
  <si>
    <t>Dělení kolejnic řezáním nebo rozbroušením tv. S49</t>
  </si>
  <si>
    <t>-85446704</t>
  </si>
  <si>
    <t>Dělení kolejnic řezáním nebo rozbroušením tv. S49. Poznámka: 1. V cenách jsou započteny náklady na manipulaci, podložení, označení a provedení řezu kolejnice.</t>
  </si>
  <si>
    <t>Poznámka k položce:_x000d_
Řez=kus</t>
  </si>
  <si>
    <t>5913030020</t>
  </si>
  <si>
    <t>Montáž dílů přejezdu celopryžového v koleji vnitřní panel</t>
  </si>
  <si>
    <t>1946752631</t>
  </si>
  <si>
    <t>Montáž dílů přejezdu celopryžového v koleji vnitřní panel. Poznámka: 1. V cenách jsou započteny náklady na montáž dílů. 2. V cenách nejsou obsaženy náklady na dodávku materiálu.</t>
  </si>
  <si>
    <t>Poznámka k souboru cen:_x000d_
1. V cenách jsou započteny náklady na montáž dílů. 2. V cenách nejsou obsaženy náklady na dodávku materiálu.</t>
  </si>
  <si>
    <t>5913030030</t>
  </si>
  <si>
    <t>Montáž dílů přejezdu celopryžového v koleji náběhový klín</t>
  </si>
  <si>
    <t>433783661</t>
  </si>
  <si>
    <t>Montáž dílů přejezdu celopryžového v koleji náběhový klín. Poznámka: 1. V cenách jsou započteny náklady na montáž dílů. 2. V cenách nejsou obsaženy náklady na dodávku materiálu.</t>
  </si>
  <si>
    <t>5913215020</t>
  </si>
  <si>
    <t>Demontáž kolejnicových dílů přejezdu ochranná kolejnice</t>
  </si>
  <si>
    <t>524792316</t>
  </si>
  <si>
    <t>Demontáž kolejnicových dílů přejezdu ochranná kolejnice. Poznámka: 1. V cenách jsou započteny náklady na demontáž a naložení na dopravní prostředek.</t>
  </si>
  <si>
    <t>Poznámka k souboru cen:_x000d_
1. V cenách jsou započteny náklady na demontáž a naložení na dopravní prostředek.</t>
  </si>
  <si>
    <t>5913215040</t>
  </si>
  <si>
    <t>Demontáž kolejnicových dílů přejezdu náběhový klín</t>
  </si>
  <si>
    <t>112007478</t>
  </si>
  <si>
    <t>Demontáž kolejnicových dílů přejezdu náběhový klín. Poznámka: 1. V cenách jsou započteny náklady na demontáž a naložení na dopravní prostředek.</t>
  </si>
  <si>
    <t>5913235020</t>
  </si>
  <si>
    <t>Dělení AB komunikace řezáním hloubky do 20 cm</t>
  </si>
  <si>
    <t>1755126317</t>
  </si>
  <si>
    <t>Dělení AB komunikace řezáním hloubky do 20 cm. Poznámka: 1. V cenách jsou započteny náklady na provedení úkolu.</t>
  </si>
  <si>
    <t>Poznámka k souboru cen:_x000d_
1. V cenách jsou započteny náklady na provedení úkolu.</t>
  </si>
  <si>
    <t>5913240020</t>
  </si>
  <si>
    <t>Odstranění AB komunikace odtěžením nebo frézováním hloubky do 20 cm</t>
  </si>
  <si>
    <t>-288244646</t>
  </si>
  <si>
    <t>Odstranění AB komunikace odtěžením nebo frézováním hloubky do 20 cm.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</si>
  <si>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</si>
  <si>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>3*9+1*9+1,2*9</t>
  </si>
  <si>
    <t>5913245010</t>
  </si>
  <si>
    <t>Oprava komunikace vyplněním trhlin zálivkovou hmotou</t>
  </si>
  <si>
    <t>1961532157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</si>
  <si>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</si>
  <si>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Poznámka k souboru cen:_x000d_
1. V cenách jsou započteny náklady očištění místa od nečistot, vyplnění trhlin zalitím, nerovností nebo výtluku vyplněním a zhutnění výplně. 2. V cenách nejsou obsaženy náklady na dodávku materiálu.</t>
  </si>
  <si>
    <t>5913250020</t>
  </si>
  <si>
    <t>Zřízení konstrukce vozovky asfaltobetonové dle vzorového listu Ž těžké - podkladní, ložní a obrusná vrstva tloušťky do 25 cm</t>
  </si>
  <si>
    <t>-874495784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</si>
  <si>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</si>
  <si>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Poznámka k souboru cen:_x000d_
1. V cenách jsou započteny náklady na zřízení netuhé vozovky podle VL s živičným podkladem ze stmelených vrstev podle vzorového listu Ž. 2. V cenách nejsou obsaženy náklady na dodávku materiálu.</t>
  </si>
  <si>
    <t>9*4</t>
  </si>
  <si>
    <t>5958125010</t>
  </si>
  <si>
    <t>Komplety s antikorozní úpravou ŽS 4 (svěrka ŽS4, šroub RS 1, matice M24, podložka Fe6)</t>
  </si>
  <si>
    <t>-663649942</t>
  </si>
  <si>
    <t>15*4</t>
  </si>
  <si>
    <t>5963146000</t>
  </si>
  <si>
    <t>Asfaltový beton ACO 11S 50/70 střednězrnný-obrusná vrstva</t>
  </si>
  <si>
    <t>12352786</t>
  </si>
  <si>
    <t>36*0,2*2,2</t>
  </si>
  <si>
    <t>5963152000</t>
  </si>
  <si>
    <t>Asfaltová zálivka pro trhliny a spáry</t>
  </si>
  <si>
    <t>kg</t>
  </si>
  <si>
    <t>1559396527</t>
  </si>
  <si>
    <t>5910020030</t>
  </si>
  <si>
    <t>Svařování kolejnic termitem plný předehřev standardní spára svar sériový tv. S49</t>
  </si>
  <si>
    <t>1473590900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</si>
  <si>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</si>
  <si>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9909000100</t>
  </si>
  <si>
    <t>Poplatek za uložení suti nebo hmot na oficiální skládku</t>
  </si>
  <si>
    <t>-1479956643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</si>
  <si>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</si>
  <si>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9,45*1,8</t>
  </si>
  <si>
    <t>9909000600</t>
  </si>
  <si>
    <t>Poplatek za recyklaci odpadu (asfaltové směsi, kusový beton)</t>
  </si>
  <si>
    <t>1842717207</t>
  </si>
  <si>
    <t xml:space="preserve">Poplatek za recyklaci odpadu (asfaltové směsi, kusový beton)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</si>
  <si>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(46,8*0,2)*2,2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</si>
  <si>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</si>
  <si>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</si>
  <si>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243512941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</si>
  <si>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</si>
  <si>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20,592"odvoz asfaltu"</t>
  </si>
  <si>
    <t>420364726</t>
  </si>
  <si>
    <t>36*0,2*2,2"doprava asfaltu"</t>
  </si>
  <si>
    <t>22</t>
  </si>
  <si>
    <t>341599578</t>
  </si>
  <si>
    <t>9,45*1,8"odvoz KL na skládku"</t>
  </si>
  <si>
    <t>23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</si>
  <si>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</si>
  <si>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</si>
  <si>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-273360567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</si>
  <si>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</si>
  <si>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(90*0,05)*2"doprava kolejnic do a z Blížejova"</t>
  </si>
  <si>
    <t>24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</si>
  <si>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</si>
  <si>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</si>
  <si>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-963628148</t>
  </si>
  <si>
    <t>Doprava obousměrná (např. dodávek z vlastních zásob zhotovitele nebo objednatele nebo výzisku)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</si>
  <si>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</si>
  <si>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0,075"doprava drobného kolejiva"</t>
  </si>
  <si>
    <t>25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</si>
  <si>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</si>
  <si>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</si>
  <si>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-1910070142</t>
  </si>
  <si>
    <t>Doprava obousměrná (např. dodávek z vlastních zásob zhotovitele nebo objednatele nebo výzisku) mechanizací o nosnosti do 3,5 t elektrosoučástek, montážního materiálu, kameniva, písku, dlažebních kostek, suti, atd.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</si>
  <si>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</si>
  <si>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SO 1.3 - Oprava přejezdu P 627</t>
  </si>
  <si>
    <t>-736877292</t>
  </si>
  <si>
    <t>6*3*0,35</t>
  </si>
  <si>
    <t>-1623937371</t>
  </si>
  <si>
    <t>55883515</t>
  </si>
  <si>
    <t>6*3</t>
  </si>
  <si>
    <t>-2004322252</t>
  </si>
  <si>
    <t>-1638664523</t>
  </si>
  <si>
    <t>1692000973</t>
  </si>
  <si>
    <t>-1098929635</t>
  </si>
  <si>
    <t>5913025020</t>
  </si>
  <si>
    <t>Demontáž dílů přejezdu celopryžového v koleji vnitřní panel</t>
  </si>
  <si>
    <t>-1605715978</t>
  </si>
  <si>
    <t>Demontáž dílů přejezdu celopryžového v koleji vnitřní panel. Poznámka: 1. V cenách jsou započteny náklady na demontáž a naložení dílů na dopravní prostředek.</t>
  </si>
  <si>
    <t>Poznámka k souboru cen:_x000d_
1. V cenách jsou započteny náklady na demontáž a naložení dílů na dopravní prostředek.</t>
  </si>
  <si>
    <t>5913025030</t>
  </si>
  <si>
    <t>Demontáž dílů přejezdu celopryžového v koleji náběhový klín</t>
  </si>
  <si>
    <t>-1407494103</t>
  </si>
  <si>
    <t>Demontáž dílů přejezdu celopryžového v koleji náběhový klín. Poznámka: 1. V cenách jsou započteny náklady na demontáž a naložení dílů na dopravní prostředek.</t>
  </si>
  <si>
    <t>1049488834</t>
  </si>
  <si>
    <t>-648121795</t>
  </si>
  <si>
    <t>1*6+1*6</t>
  </si>
  <si>
    <t>-1529255677</t>
  </si>
  <si>
    <t>10*4</t>
  </si>
  <si>
    <t>508717861</t>
  </si>
  <si>
    <t>12*0,2*2,2</t>
  </si>
  <si>
    <t>1796829717</t>
  </si>
  <si>
    <t>-1999019069</t>
  </si>
  <si>
    <t>933256851</t>
  </si>
  <si>
    <t>6,3*1,8</t>
  </si>
  <si>
    <t>985700954</t>
  </si>
  <si>
    <t>5,280"doprava asfaltu"</t>
  </si>
  <si>
    <t>-2017083960</t>
  </si>
  <si>
    <t>6,3*1,8"odvoz KL na skládku"</t>
  </si>
  <si>
    <t>1984701394</t>
  </si>
  <si>
    <t>(70*0,05)*2"doprava kolejnic do a z Blížejova"</t>
  </si>
  <si>
    <t>-1373379026</t>
  </si>
  <si>
    <t>0,05"doprava drobného kolejiva"</t>
  </si>
  <si>
    <t>SO 2 - km 160,200 a 160,700</t>
  </si>
  <si>
    <t>SO 2.1 - km 160,200</t>
  </si>
  <si>
    <t>5906140200</t>
  </si>
  <si>
    <t>Demontáž kolejového roštu koleje v ose koleje pražce betonové tv. S49 rozdělení "d"</t>
  </si>
  <si>
    <t>-608142066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</si>
  <si>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</si>
  <si>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</si>
  <si>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5905050060</t>
  </si>
  <si>
    <t>Souvislá výměna KL se snesením KR koleje pražce betonové rozdělení "d"</t>
  </si>
  <si>
    <t>510609063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</si>
  <si>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</si>
  <si>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Poznámka k souboru cen:_x000d_
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</si>
  <si>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-479652566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</si>
  <si>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</si>
  <si>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30*0,5*3</t>
  </si>
  <si>
    <t>1422725443</t>
  </si>
  <si>
    <t>45,000*1,426</t>
  </si>
  <si>
    <t>5955101015</t>
  </si>
  <si>
    <t>Kamenivo drcené štěrkodrť frakce 0/22</t>
  </si>
  <si>
    <t>-873068520</t>
  </si>
  <si>
    <t>30*3,5*0,1</t>
  </si>
  <si>
    <t>-691513281</t>
  </si>
  <si>
    <t>30*3*0,5</t>
  </si>
  <si>
    <t>-1449460704</t>
  </si>
  <si>
    <t>30*3,5</t>
  </si>
  <si>
    <t>5906130390</t>
  </si>
  <si>
    <t>Montáž kolejového roštu v ose koleje pražce betonové vystrojené tv. S49 rozdělení "d"</t>
  </si>
  <si>
    <t>919346656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</si>
  <si>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</si>
  <si>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Poznámka k souboru cen:_x000d_
1. V cenách jsou započteny náklady na manipulaci a montáž KR, u pražců dřevěných nevystrojených i na vrtání pražců. 2. V cenách nejsou obsaženy náklady na dodávku materiálu.</t>
  </si>
  <si>
    <t>5964133005</t>
  </si>
  <si>
    <t>Geotextilie separační</t>
  </si>
  <si>
    <t>-279910790</t>
  </si>
  <si>
    <t>-1442590045</t>
  </si>
  <si>
    <t>19*2</t>
  </si>
  <si>
    <t>947986055</t>
  </si>
  <si>
    <t>-1609775239</t>
  </si>
  <si>
    <t>401190840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</si>
  <si>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</si>
  <si>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5910040320</t>
  </si>
  <si>
    <t>Umožnění volné dilatace kolejnice demontáž upevňovadel s osazením kluzných podložek rozdělení pražců "d"</t>
  </si>
  <si>
    <t>-27914288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</si>
  <si>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</si>
  <si>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130*2</t>
  </si>
  <si>
    <t>5910040420</t>
  </si>
  <si>
    <t>Umožnění volné dilatace kolejnice montáž upevňovadel s odstraněním kluzných podložek rozdělení pražců "d"</t>
  </si>
  <si>
    <t>-966548370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</si>
  <si>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</si>
  <si>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-1721172855</t>
  </si>
  <si>
    <t>56957263</t>
  </si>
  <si>
    <t>64,170+10,5"doprava kameniva"</t>
  </si>
  <si>
    <t>-844337647</t>
  </si>
  <si>
    <t>45*1,8"KL na skládku"</t>
  </si>
  <si>
    <t>SO 2.2 - km 160,700</t>
  </si>
  <si>
    <t>-1699618100</t>
  </si>
  <si>
    <t>1477722030</t>
  </si>
  <si>
    <t>1094763698</t>
  </si>
  <si>
    <t>60*0,5*3</t>
  </si>
  <si>
    <t>849519908</t>
  </si>
  <si>
    <t>90*1,426</t>
  </si>
  <si>
    <t>-293397301</t>
  </si>
  <si>
    <t>836292777</t>
  </si>
  <si>
    <t>60*3,5*0,1</t>
  </si>
  <si>
    <t>-1833994691</t>
  </si>
  <si>
    <t>60*3*0,5</t>
  </si>
  <si>
    <t>1607641205</t>
  </si>
  <si>
    <t>60*3,5</t>
  </si>
  <si>
    <t>462023968</t>
  </si>
  <si>
    <t>-848073278</t>
  </si>
  <si>
    <t>38*2</t>
  </si>
  <si>
    <t>1789686372</t>
  </si>
  <si>
    <t>1703435021</t>
  </si>
  <si>
    <t>-171235184</t>
  </si>
  <si>
    <t>-472973312</t>
  </si>
  <si>
    <t>160*2</t>
  </si>
  <si>
    <t>-1548032543</t>
  </si>
  <si>
    <t>313508808</t>
  </si>
  <si>
    <t>1925187842</t>
  </si>
  <si>
    <t>128,340+21,000"doprava kameniva"</t>
  </si>
  <si>
    <t>-1105511615</t>
  </si>
  <si>
    <t>90*1,8"KL na skládku"</t>
  </si>
  <si>
    <t>SO 3 - Čištění KL km 163,250 - 164,780</t>
  </si>
  <si>
    <t>SO 3.1 - Čištění KL</t>
  </si>
  <si>
    <t>5905020020</t>
  </si>
  <si>
    <t>Oprava stezky strojně s odstraněním drnu a nánosu přes 10 cm do 20 cm</t>
  </si>
  <si>
    <t>1989151306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</si>
  <si>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</si>
  <si>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Poznámka k souboru cen:_x000d_
1. V cenách jsou započteny náklady na odtěžení nánosu stezky a rozprostření výzisku na terén nebo naložení na dopravní prostředek a úprava povrchu stezky.</t>
  </si>
  <si>
    <t>1620*1"Ps, km 163,250 - 164,870"</t>
  </si>
  <si>
    <t>450*1"Ls, km 163,250 - 163,700"</t>
  </si>
  <si>
    <t>5915005030</t>
  </si>
  <si>
    <t>Hloubení rýh nebo jam na železničním spodku III. třídy</t>
  </si>
  <si>
    <t>796393824</t>
  </si>
  <si>
    <t>Hloubení rýh nebo jam na železničním spodku III.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</si>
  <si>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</si>
  <si>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2*3,5*0,5</t>
  </si>
  <si>
    <t>5905085050</t>
  </si>
  <si>
    <t>Souvislé čištění KL strojně koleje pražce betonové rozdělení "d"</t>
  </si>
  <si>
    <t>977284237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</si>
  <si>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</si>
  <si>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</si>
  <si>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2141121528</t>
  </si>
  <si>
    <t>1620*0,7</t>
  </si>
  <si>
    <t>-1646037529</t>
  </si>
  <si>
    <t>1134,000*1,426</t>
  </si>
  <si>
    <t>5906030120</t>
  </si>
  <si>
    <t>Ojedinělá výměna pražce současně s výměnou nebo čištěním KL pražec betonový příčný vystrojený</t>
  </si>
  <si>
    <t>103564017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</si>
  <si>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</si>
  <si>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vrtule.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</si>
  <si>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Pražec=kus</t>
  </si>
  <si>
    <t>5906035120</t>
  </si>
  <si>
    <t>Souvislá výměna pražců současně s výměnou nebo čištěním KL pražce betonové příčné vystrojené</t>
  </si>
  <si>
    <t>-493499931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</si>
  <si>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</si>
  <si>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</si>
  <si>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5908050007</t>
  </si>
  <si>
    <t>Výměna upevnění podkladnicového komplety</t>
  </si>
  <si>
    <t>úl.pl.</t>
  </si>
  <si>
    <t>2096763868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</si>
  <si>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</si>
  <si>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</si>
  <si>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>676*2</t>
  </si>
  <si>
    <t>933209521</t>
  </si>
  <si>
    <t>676*4+14*4+655*4</t>
  </si>
  <si>
    <t>-1178833786</t>
  </si>
  <si>
    <t>14*2+655*2+34</t>
  </si>
  <si>
    <t>2010815970</t>
  </si>
  <si>
    <t>30*2"most"</t>
  </si>
  <si>
    <t>12,5*2"za mostem"</t>
  </si>
  <si>
    <t>3,60+2*8,2</t>
  </si>
  <si>
    <t>1174282455</t>
  </si>
  <si>
    <t>2077048455</t>
  </si>
  <si>
    <t>-642537009</t>
  </si>
  <si>
    <t>Dělení kolejnic kyslíkem tv. S49. Poznámka: 1. V cenách jsou započteny náklady na manipulaci podložení, označení a provedení řezu kolejnice.</t>
  </si>
  <si>
    <t>Poznámka k souboru cen:_x000d_
1. V cenách jsou započteny náklady na manipulaci podložení, označení a provedení řezu kolejnice.</t>
  </si>
  <si>
    <t>-908489960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</si>
  <si>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 2. V cenách nejsou obsaženy náklady na kontrolu svaru ultrazvukem, podbití pražců a demontáž styku.</t>
  </si>
  <si>
    <t>-851778770</t>
  </si>
  <si>
    <t>1519384519</t>
  </si>
  <si>
    <t>1700*2</t>
  </si>
  <si>
    <t>1834082394</t>
  </si>
  <si>
    <t>5914020020</t>
  </si>
  <si>
    <t>Čištění otevřených odvodňovacích zařízení strojně příkop nezpevněný</t>
  </si>
  <si>
    <t>1858424258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</si>
  <si>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</si>
  <si>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prostředek. 2. V cenách nejsou obsaženy náklady na dopravu a skládkovné.</t>
  </si>
  <si>
    <t>1170*0,5*0,2"Ls, km 163,700 - 164,870"</t>
  </si>
  <si>
    <t>-778469851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</si>
  <si>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</si>
  <si>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</si>
  <si>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6"MHS,2xASP,2xSSP,SČ"</t>
  </si>
  <si>
    <t>-1057176832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</si>
  <si>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</si>
  <si>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</si>
  <si>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850,500*1,8+227,7*1,5+117*1,5"KL+stezky+příkopy"</t>
  </si>
  <si>
    <t>1633400012</t>
  </si>
  <si>
    <t>14*0,09</t>
  </si>
  <si>
    <t>518556521</t>
  </si>
  <si>
    <t>-1092489184</t>
  </si>
  <si>
    <t>1617,084"doprava kameniva"</t>
  </si>
  <si>
    <t>-789747432</t>
  </si>
  <si>
    <t>26</t>
  </si>
  <si>
    <t>-1767104129</t>
  </si>
  <si>
    <t>(105*0,05)*2"doprava kolejnic do a z Blížejova"</t>
  </si>
  <si>
    <t>27</t>
  </si>
  <si>
    <t>1129460336</t>
  </si>
  <si>
    <t>14*0,09+0,2"odvoz dřevěných pražců a plastů na skládku"</t>
  </si>
  <si>
    <t>28</t>
  </si>
  <si>
    <t>679852616</t>
  </si>
  <si>
    <t>6,617+0,247"doprava drobného kolejiva"</t>
  </si>
  <si>
    <t>29</t>
  </si>
  <si>
    <t>-567472084</t>
  </si>
  <si>
    <t>30</t>
  </si>
  <si>
    <t>-1899977503</t>
  </si>
  <si>
    <t>SO 4 - Materiál objednatele</t>
  </si>
  <si>
    <t>SO 4.1 - Materiál objednatele</t>
  </si>
  <si>
    <t>5963101000</t>
  </si>
  <si>
    <t>Přejezd celopryžový pro zatížené komunikace</t>
  </si>
  <si>
    <t>1859203012</t>
  </si>
  <si>
    <t>9,0"P626"</t>
  </si>
  <si>
    <t>5,4"P627"</t>
  </si>
  <si>
    <t>5956213065</t>
  </si>
  <si>
    <t xml:space="preserve">Pražec betonový příčný vystrojený  užitý tv. SB 8 P</t>
  </si>
  <si>
    <t>-1725532554</t>
  </si>
  <si>
    <t>753+655+14</t>
  </si>
  <si>
    <t>5957110000</t>
  </si>
  <si>
    <t>Kolejnice tv. 60 E2, třídy R260</t>
  </si>
  <si>
    <t>1810042658</t>
  </si>
  <si>
    <t>2*45</t>
  </si>
  <si>
    <t>2*35</t>
  </si>
  <si>
    <t>2*30</t>
  </si>
  <si>
    <t>2*12,5</t>
  </si>
  <si>
    <t>2*3,6</t>
  </si>
  <si>
    <t>2*8,2</t>
  </si>
  <si>
    <t>SO 5 - VRN</t>
  </si>
  <si>
    <t>SO 5.1 - VRN</t>
  </si>
  <si>
    <t>021211001</t>
  </si>
  <si>
    <t>Průzkumné práce pro opravy Doplňující laboratorní rozbor kontaminace zeminy nebo kol. lože</t>
  </si>
  <si>
    <t>1024</t>
  </si>
  <si>
    <t>-1795755359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</si>
  <si>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</si>
  <si>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</si>
  <si>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033131001</t>
  </si>
  <si>
    <t>Provozní vlivy Organizační zajištění prací při zřizování a udržování BK kolejí a výhybek</t>
  </si>
  <si>
    <t>-1044633189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</si>
  <si>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</si>
  <si>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</si>
  <si>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022101001</t>
  </si>
  <si>
    <t>Geodetické práce Geodetické práce před opravou</t>
  </si>
  <si>
    <t>%</t>
  </si>
  <si>
    <t>-1873699566</t>
  </si>
  <si>
    <t>022101011</t>
  </si>
  <si>
    <t>Geodetické práce Geodetické práce v průběhu opravy</t>
  </si>
  <si>
    <t>325458432</t>
  </si>
  <si>
    <t>022101021</t>
  </si>
  <si>
    <t>Geodetické práce Geodetické práce po ukončení opravy</t>
  </si>
  <si>
    <t>1491259899</t>
  </si>
  <si>
    <t>022121001</t>
  </si>
  <si>
    <t>Geodetické práce Diagnostika technické infrastruktury Vytýčení trasy inženýrských sítí</t>
  </si>
  <si>
    <t>-1914584606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</si>
  <si>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</si>
  <si>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</si>
  <si>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</si>
  <si>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</si>
  <si>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542523713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</si>
</sst>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65420186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Výměna pražců a kolejnic, čištění kolejového lože v úseku Blížejov - Domažlice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TO Stod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15. 7. 2020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s.o. - OŘ Plzeň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>Jung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ROUND(AG95+AG99+AG102+AG104+AG106,2)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ROUND(AS95+AS99+AS102+AS104+AS106,2)</f>
        <v>0</v>
      </c>
      <c r="AT94" s="110">
        <f>ROUND(SUM(AV94:AW94),2)</f>
        <v>0</v>
      </c>
      <c r="AU94" s="111">
        <f>ROUND(AU95+AU99+AU102+AU104+AU106,5)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ROUND(AZ95+AZ99+AZ102+AZ104+AZ106,2)</f>
        <v>0</v>
      </c>
      <c r="BA94" s="110">
        <f>ROUND(BA95+BA99+BA102+BA104+BA106,2)</f>
        <v>0</v>
      </c>
      <c r="BB94" s="110">
        <f>ROUND(BB95+BB99+BB102+BB104+BB106,2)</f>
        <v>0</v>
      </c>
      <c r="BC94" s="110">
        <f>ROUND(BC95+BC99+BC102+BC104+BC106,2)</f>
        <v>0</v>
      </c>
      <c r="BD94" s="112">
        <f>ROUND(BD95+BD99+BD102+BD104+BD106,2)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16.5" customHeight="1">
      <c r="A95" s="7"/>
      <c r="B95" s="115"/>
      <c r="C95" s="116"/>
      <c r="D95" s="117" t="s">
        <v>80</v>
      </c>
      <c r="E95" s="117"/>
      <c r="F95" s="117"/>
      <c r="G95" s="117"/>
      <c r="H95" s="117"/>
      <c r="I95" s="118"/>
      <c r="J95" s="117" t="s">
        <v>81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ROUND(SUM(AG96:AG98),2)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82</v>
      </c>
      <c r="AR95" s="122"/>
      <c r="AS95" s="123">
        <f>ROUND(SUM(AS96:AS98),2)</f>
        <v>0</v>
      </c>
      <c r="AT95" s="124">
        <f>ROUND(SUM(AV95:AW95),2)</f>
        <v>0</v>
      </c>
      <c r="AU95" s="125">
        <f>ROUND(SUM(AU96:AU98),5)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ROUND(SUM(AZ96:AZ98),2)</f>
        <v>0</v>
      </c>
      <c r="BA95" s="124">
        <f>ROUND(SUM(BA96:BA98),2)</f>
        <v>0</v>
      </c>
      <c r="BB95" s="124">
        <f>ROUND(SUM(BB96:BB98),2)</f>
        <v>0</v>
      </c>
      <c r="BC95" s="124">
        <f>ROUND(SUM(BC96:BC98),2)</f>
        <v>0</v>
      </c>
      <c r="BD95" s="126">
        <f>ROUND(SUM(BD96:BD98),2)</f>
        <v>0</v>
      </c>
      <c r="BE95" s="7"/>
      <c r="BS95" s="127" t="s">
        <v>75</v>
      </c>
      <c r="BT95" s="127" t="s">
        <v>83</v>
      </c>
      <c r="BU95" s="127" t="s">
        <v>77</v>
      </c>
      <c r="BV95" s="127" t="s">
        <v>78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4" customFormat="1" ht="16.5" customHeight="1">
      <c r="A96" s="128" t="s">
        <v>86</v>
      </c>
      <c r="B96" s="66"/>
      <c r="C96" s="129"/>
      <c r="D96" s="129"/>
      <c r="E96" s="130" t="s">
        <v>87</v>
      </c>
      <c r="F96" s="130"/>
      <c r="G96" s="130"/>
      <c r="H96" s="130"/>
      <c r="I96" s="130"/>
      <c r="J96" s="129"/>
      <c r="K96" s="130" t="s">
        <v>88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'SO 1.1 - Výměna pražců'!J32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89</v>
      </c>
      <c r="AR96" s="68"/>
      <c r="AS96" s="133">
        <v>0</v>
      </c>
      <c r="AT96" s="134">
        <f>ROUND(SUM(AV96:AW96),2)</f>
        <v>0</v>
      </c>
      <c r="AU96" s="135">
        <f>'SO 1.1 - Výměna pražců'!P120</f>
        <v>0</v>
      </c>
      <c r="AV96" s="134">
        <f>'SO 1.1 - Výměna pražců'!J35</f>
        <v>0</v>
      </c>
      <c r="AW96" s="134">
        <f>'SO 1.1 - Výměna pražců'!J36</f>
        <v>0</v>
      </c>
      <c r="AX96" s="134">
        <f>'SO 1.1 - Výměna pražců'!J37</f>
        <v>0</v>
      </c>
      <c r="AY96" s="134">
        <f>'SO 1.1 - Výměna pražců'!J38</f>
        <v>0</v>
      </c>
      <c r="AZ96" s="134">
        <f>'SO 1.1 - Výměna pražců'!F35</f>
        <v>0</v>
      </c>
      <c r="BA96" s="134">
        <f>'SO 1.1 - Výměna pražců'!F36</f>
        <v>0</v>
      </c>
      <c r="BB96" s="134">
        <f>'SO 1.1 - Výměna pražců'!F37</f>
        <v>0</v>
      </c>
      <c r="BC96" s="134">
        <f>'SO 1.1 - Výměna pražců'!F38</f>
        <v>0</v>
      </c>
      <c r="BD96" s="136">
        <f>'SO 1.1 - Výměna pražců'!F39</f>
        <v>0</v>
      </c>
      <c r="BE96" s="4"/>
      <c r="BT96" s="137" t="s">
        <v>85</v>
      </c>
      <c r="BV96" s="137" t="s">
        <v>78</v>
      </c>
      <c r="BW96" s="137" t="s">
        <v>90</v>
      </c>
      <c r="BX96" s="137" t="s">
        <v>84</v>
      </c>
      <c r="CL96" s="137" t="s">
        <v>1</v>
      </c>
    </row>
    <row r="97" s="4" customFormat="1" ht="16.5" customHeight="1">
      <c r="A97" s="128" t="s">
        <v>86</v>
      </c>
      <c r="B97" s="66"/>
      <c r="C97" s="129"/>
      <c r="D97" s="129"/>
      <c r="E97" s="130" t="s">
        <v>91</v>
      </c>
      <c r="F97" s="130"/>
      <c r="G97" s="130"/>
      <c r="H97" s="130"/>
      <c r="I97" s="130"/>
      <c r="J97" s="129"/>
      <c r="K97" s="130" t="s">
        <v>92</v>
      </c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1">
        <f>'SO 1.2 - Oprava přejezdu ...'!J32</f>
        <v>0</v>
      </c>
      <c r="AH97" s="129"/>
      <c r="AI97" s="129"/>
      <c r="AJ97" s="129"/>
      <c r="AK97" s="129"/>
      <c r="AL97" s="129"/>
      <c r="AM97" s="129"/>
      <c r="AN97" s="131">
        <f>SUM(AG97,AT97)</f>
        <v>0</v>
      </c>
      <c r="AO97" s="129"/>
      <c r="AP97" s="129"/>
      <c r="AQ97" s="132" t="s">
        <v>89</v>
      </c>
      <c r="AR97" s="68"/>
      <c r="AS97" s="133">
        <v>0</v>
      </c>
      <c r="AT97" s="134">
        <f>ROUND(SUM(AV97:AW97),2)</f>
        <v>0</v>
      </c>
      <c r="AU97" s="135">
        <f>'SO 1.2 - Oprava přejezdu ...'!P120</f>
        <v>0</v>
      </c>
      <c r="AV97" s="134">
        <f>'SO 1.2 - Oprava přejezdu ...'!J35</f>
        <v>0</v>
      </c>
      <c r="AW97" s="134">
        <f>'SO 1.2 - Oprava přejezdu ...'!J36</f>
        <v>0</v>
      </c>
      <c r="AX97" s="134">
        <f>'SO 1.2 - Oprava přejezdu ...'!J37</f>
        <v>0</v>
      </c>
      <c r="AY97" s="134">
        <f>'SO 1.2 - Oprava přejezdu ...'!J38</f>
        <v>0</v>
      </c>
      <c r="AZ97" s="134">
        <f>'SO 1.2 - Oprava přejezdu ...'!F35</f>
        <v>0</v>
      </c>
      <c r="BA97" s="134">
        <f>'SO 1.2 - Oprava přejezdu ...'!F36</f>
        <v>0</v>
      </c>
      <c r="BB97" s="134">
        <f>'SO 1.2 - Oprava přejezdu ...'!F37</f>
        <v>0</v>
      </c>
      <c r="BC97" s="134">
        <f>'SO 1.2 - Oprava přejezdu ...'!F38</f>
        <v>0</v>
      </c>
      <c r="BD97" s="136">
        <f>'SO 1.2 - Oprava přejezdu ...'!F39</f>
        <v>0</v>
      </c>
      <c r="BE97" s="4"/>
      <c r="BT97" s="137" t="s">
        <v>85</v>
      </c>
      <c r="BV97" s="137" t="s">
        <v>78</v>
      </c>
      <c r="BW97" s="137" t="s">
        <v>93</v>
      </c>
      <c r="BX97" s="137" t="s">
        <v>84</v>
      </c>
      <c r="CL97" s="137" t="s">
        <v>1</v>
      </c>
    </row>
    <row r="98" s="4" customFormat="1" ht="16.5" customHeight="1">
      <c r="A98" s="128" t="s">
        <v>86</v>
      </c>
      <c r="B98" s="66"/>
      <c r="C98" s="129"/>
      <c r="D98" s="129"/>
      <c r="E98" s="130" t="s">
        <v>94</v>
      </c>
      <c r="F98" s="130"/>
      <c r="G98" s="130"/>
      <c r="H98" s="130"/>
      <c r="I98" s="130"/>
      <c r="J98" s="129"/>
      <c r="K98" s="130" t="s">
        <v>95</v>
      </c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1">
        <f>'SO 1.3 - Oprava přejezdu ...'!J32</f>
        <v>0</v>
      </c>
      <c r="AH98" s="129"/>
      <c r="AI98" s="129"/>
      <c r="AJ98" s="129"/>
      <c r="AK98" s="129"/>
      <c r="AL98" s="129"/>
      <c r="AM98" s="129"/>
      <c r="AN98" s="131">
        <f>SUM(AG98,AT98)</f>
        <v>0</v>
      </c>
      <c r="AO98" s="129"/>
      <c r="AP98" s="129"/>
      <c r="AQ98" s="132" t="s">
        <v>89</v>
      </c>
      <c r="AR98" s="68"/>
      <c r="AS98" s="133">
        <v>0</v>
      </c>
      <c r="AT98" s="134">
        <f>ROUND(SUM(AV98:AW98),2)</f>
        <v>0</v>
      </c>
      <c r="AU98" s="135">
        <f>'SO 1.3 - Oprava přejezdu ...'!P120</f>
        <v>0</v>
      </c>
      <c r="AV98" s="134">
        <f>'SO 1.3 - Oprava přejezdu ...'!J35</f>
        <v>0</v>
      </c>
      <c r="AW98" s="134">
        <f>'SO 1.3 - Oprava přejezdu ...'!J36</f>
        <v>0</v>
      </c>
      <c r="AX98" s="134">
        <f>'SO 1.3 - Oprava přejezdu ...'!J37</f>
        <v>0</v>
      </c>
      <c r="AY98" s="134">
        <f>'SO 1.3 - Oprava přejezdu ...'!J38</f>
        <v>0</v>
      </c>
      <c r="AZ98" s="134">
        <f>'SO 1.3 - Oprava přejezdu ...'!F35</f>
        <v>0</v>
      </c>
      <c r="BA98" s="134">
        <f>'SO 1.3 - Oprava přejezdu ...'!F36</f>
        <v>0</v>
      </c>
      <c r="BB98" s="134">
        <f>'SO 1.3 - Oprava přejezdu ...'!F37</f>
        <v>0</v>
      </c>
      <c r="BC98" s="134">
        <f>'SO 1.3 - Oprava přejezdu ...'!F38</f>
        <v>0</v>
      </c>
      <c r="BD98" s="136">
        <f>'SO 1.3 - Oprava přejezdu ...'!F39</f>
        <v>0</v>
      </c>
      <c r="BE98" s="4"/>
      <c r="BT98" s="137" t="s">
        <v>85</v>
      </c>
      <c r="BV98" s="137" t="s">
        <v>78</v>
      </c>
      <c r="BW98" s="137" t="s">
        <v>96</v>
      </c>
      <c r="BX98" s="137" t="s">
        <v>84</v>
      </c>
      <c r="CL98" s="137" t="s">
        <v>1</v>
      </c>
    </row>
    <row r="99" s="7" customFormat="1" ht="16.5" customHeight="1">
      <c r="A99" s="7"/>
      <c r="B99" s="115"/>
      <c r="C99" s="116"/>
      <c r="D99" s="117" t="s">
        <v>97</v>
      </c>
      <c r="E99" s="117"/>
      <c r="F99" s="117"/>
      <c r="G99" s="117"/>
      <c r="H99" s="117"/>
      <c r="I99" s="118"/>
      <c r="J99" s="117" t="s">
        <v>98</v>
      </c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9">
        <f>ROUND(SUM(AG100:AG101),2)</f>
        <v>0</v>
      </c>
      <c r="AH99" s="118"/>
      <c r="AI99" s="118"/>
      <c r="AJ99" s="118"/>
      <c r="AK99" s="118"/>
      <c r="AL99" s="118"/>
      <c r="AM99" s="118"/>
      <c r="AN99" s="120">
        <f>SUM(AG99,AT99)</f>
        <v>0</v>
      </c>
      <c r="AO99" s="118"/>
      <c r="AP99" s="118"/>
      <c r="AQ99" s="121" t="s">
        <v>82</v>
      </c>
      <c r="AR99" s="122"/>
      <c r="AS99" s="123">
        <f>ROUND(SUM(AS100:AS101),2)</f>
        <v>0</v>
      </c>
      <c r="AT99" s="124">
        <f>ROUND(SUM(AV99:AW99),2)</f>
        <v>0</v>
      </c>
      <c r="AU99" s="125">
        <f>ROUND(SUM(AU100:AU101),5)</f>
        <v>0</v>
      </c>
      <c r="AV99" s="124">
        <f>ROUND(AZ99*L29,2)</f>
        <v>0</v>
      </c>
      <c r="AW99" s="124">
        <f>ROUND(BA99*L30,2)</f>
        <v>0</v>
      </c>
      <c r="AX99" s="124">
        <f>ROUND(BB99*L29,2)</f>
        <v>0</v>
      </c>
      <c r="AY99" s="124">
        <f>ROUND(BC99*L30,2)</f>
        <v>0</v>
      </c>
      <c r="AZ99" s="124">
        <f>ROUND(SUM(AZ100:AZ101),2)</f>
        <v>0</v>
      </c>
      <c r="BA99" s="124">
        <f>ROUND(SUM(BA100:BA101),2)</f>
        <v>0</v>
      </c>
      <c r="BB99" s="124">
        <f>ROUND(SUM(BB100:BB101),2)</f>
        <v>0</v>
      </c>
      <c r="BC99" s="124">
        <f>ROUND(SUM(BC100:BC101),2)</f>
        <v>0</v>
      </c>
      <c r="BD99" s="126">
        <f>ROUND(SUM(BD100:BD101),2)</f>
        <v>0</v>
      </c>
      <c r="BE99" s="7"/>
      <c r="BS99" s="127" t="s">
        <v>75</v>
      </c>
      <c r="BT99" s="127" t="s">
        <v>83</v>
      </c>
      <c r="BU99" s="127" t="s">
        <v>77</v>
      </c>
      <c r="BV99" s="127" t="s">
        <v>78</v>
      </c>
      <c r="BW99" s="127" t="s">
        <v>99</v>
      </c>
      <c r="BX99" s="127" t="s">
        <v>5</v>
      </c>
      <c r="CL99" s="127" t="s">
        <v>1</v>
      </c>
      <c r="CM99" s="127" t="s">
        <v>85</v>
      </c>
    </row>
    <row r="100" s="4" customFormat="1" ht="16.5" customHeight="1">
      <c r="A100" s="128" t="s">
        <v>86</v>
      </c>
      <c r="B100" s="66"/>
      <c r="C100" s="129"/>
      <c r="D100" s="129"/>
      <c r="E100" s="130" t="s">
        <v>100</v>
      </c>
      <c r="F100" s="130"/>
      <c r="G100" s="130"/>
      <c r="H100" s="130"/>
      <c r="I100" s="130"/>
      <c r="J100" s="129"/>
      <c r="K100" s="130" t="s">
        <v>101</v>
      </c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1">
        <f>'SO 2.1 - km 160,200'!J32</f>
        <v>0</v>
      </c>
      <c r="AH100" s="129"/>
      <c r="AI100" s="129"/>
      <c r="AJ100" s="129"/>
      <c r="AK100" s="129"/>
      <c r="AL100" s="129"/>
      <c r="AM100" s="129"/>
      <c r="AN100" s="131">
        <f>SUM(AG100,AT100)</f>
        <v>0</v>
      </c>
      <c r="AO100" s="129"/>
      <c r="AP100" s="129"/>
      <c r="AQ100" s="132" t="s">
        <v>89</v>
      </c>
      <c r="AR100" s="68"/>
      <c r="AS100" s="133">
        <v>0</v>
      </c>
      <c r="AT100" s="134">
        <f>ROUND(SUM(AV100:AW100),2)</f>
        <v>0</v>
      </c>
      <c r="AU100" s="135">
        <f>'SO 2.1 - km 160,200'!P120</f>
        <v>0</v>
      </c>
      <c r="AV100" s="134">
        <f>'SO 2.1 - km 160,200'!J35</f>
        <v>0</v>
      </c>
      <c r="AW100" s="134">
        <f>'SO 2.1 - km 160,200'!J36</f>
        <v>0</v>
      </c>
      <c r="AX100" s="134">
        <f>'SO 2.1 - km 160,200'!J37</f>
        <v>0</v>
      </c>
      <c r="AY100" s="134">
        <f>'SO 2.1 - km 160,200'!J38</f>
        <v>0</v>
      </c>
      <c r="AZ100" s="134">
        <f>'SO 2.1 - km 160,200'!F35</f>
        <v>0</v>
      </c>
      <c r="BA100" s="134">
        <f>'SO 2.1 - km 160,200'!F36</f>
        <v>0</v>
      </c>
      <c r="BB100" s="134">
        <f>'SO 2.1 - km 160,200'!F37</f>
        <v>0</v>
      </c>
      <c r="BC100" s="134">
        <f>'SO 2.1 - km 160,200'!F38</f>
        <v>0</v>
      </c>
      <c r="BD100" s="136">
        <f>'SO 2.1 - km 160,200'!F39</f>
        <v>0</v>
      </c>
      <c r="BE100" s="4"/>
      <c r="BT100" s="137" t="s">
        <v>85</v>
      </c>
      <c r="BV100" s="137" t="s">
        <v>78</v>
      </c>
      <c r="BW100" s="137" t="s">
        <v>102</v>
      </c>
      <c r="BX100" s="137" t="s">
        <v>99</v>
      </c>
      <c r="CL100" s="137" t="s">
        <v>1</v>
      </c>
    </row>
    <row r="101" s="4" customFormat="1" ht="16.5" customHeight="1">
      <c r="A101" s="128" t="s">
        <v>86</v>
      </c>
      <c r="B101" s="66"/>
      <c r="C101" s="129"/>
      <c r="D101" s="129"/>
      <c r="E101" s="130" t="s">
        <v>103</v>
      </c>
      <c r="F101" s="130"/>
      <c r="G101" s="130"/>
      <c r="H101" s="130"/>
      <c r="I101" s="130"/>
      <c r="J101" s="129"/>
      <c r="K101" s="130" t="s">
        <v>104</v>
      </c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1">
        <f>'SO 2.2 - km 160,700'!J32</f>
        <v>0</v>
      </c>
      <c r="AH101" s="129"/>
      <c r="AI101" s="129"/>
      <c r="AJ101" s="129"/>
      <c r="AK101" s="129"/>
      <c r="AL101" s="129"/>
      <c r="AM101" s="129"/>
      <c r="AN101" s="131">
        <f>SUM(AG101,AT101)</f>
        <v>0</v>
      </c>
      <c r="AO101" s="129"/>
      <c r="AP101" s="129"/>
      <c r="AQ101" s="132" t="s">
        <v>89</v>
      </c>
      <c r="AR101" s="68"/>
      <c r="AS101" s="133">
        <v>0</v>
      </c>
      <c r="AT101" s="134">
        <f>ROUND(SUM(AV101:AW101),2)</f>
        <v>0</v>
      </c>
      <c r="AU101" s="135">
        <f>'SO 2.2 - km 160,700'!P120</f>
        <v>0</v>
      </c>
      <c r="AV101" s="134">
        <f>'SO 2.2 - km 160,700'!J35</f>
        <v>0</v>
      </c>
      <c r="AW101" s="134">
        <f>'SO 2.2 - km 160,700'!J36</f>
        <v>0</v>
      </c>
      <c r="AX101" s="134">
        <f>'SO 2.2 - km 160,700'!J37</f>
        <v>0</v>
      </c>
      <c r="AY101" s="134">
        <f>'SO 2.2 - km 160,700'!J38</f>
        <v>0</v>
      </c>
      <c r="AZ101" s="134">
        <f>'SO 2.2 - km 160,700'!F35</f>
        <v>0</v>
      </c>
      <c r="BA101" s="134">
        <f>'SO 2.2 - km 160,700'!F36</f>
        <v>0</v>
      </c>
      <c r="BB101" s="134">
        <f>'SO 2.2 - km 160,700'!F37</f>
        <v>0</v>
      </c>
      <c r="BC101" s="134">
        <f>'SO 2.2 - km 160,700'!F38</f>
        <v>0</v>
      </c>
      <c r="BD101" s="136">
        <f>'SO 2.2 - km 160,700'!F39</f>
        <v>0</v>
      </c>
      <c r="BE101" s="4"/>
      <c r="BT101" s="137" t="s">
        <v>85</v>
      </c>
      <c r="BV101" s="137" t="s">
        <v>78</v>
      </c>
      <c r="BW101" s="137" t="s">
        <v>105</v>
      </c>
      <c r="BX101" s="137" t="s">
        <v>99</v>
      </c>
      <c r="CL101" s="137" t="s">
        <v>1</v>
      </c>
    </row>
    <row r="102" s="7" customFormat="1" ht="16.5" customHeight="1">
      <c r="A102" s="7"/>
      <c r="B102" s="115"/>
      <c r="C102" s="116"/>
      <c r="D102" s="117" t="s">
        <v>106</v>
      </c>
      <c r="E102" s="117"/>
      <c r="F102" s="117"/>
      <c r="G102" s="117"/>
      <c r="H102" s="117"/>
      <c r="I102" s="118"/>
      <c r="J102" s="117" t="s">
        <v>107</v>
      </c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9">
        <f>ROUND(AG103,2)</f>
        <v>0</v>
      </c>
      <c r="AH102" s="118"/>
      <c r="AI102" s="118"/>
      <c r="AJ102" s="118"/>
      <c r="AK102" s="118"/>
      <c r="AL102" s="118"/>
      <c r="AM102" s="118"/>
      <c r="AN102" s="120">
        <f>SUM(AG102,AT102)</f>
        <v>0</v>
      </c>
      <c r="AO102" s="118"/>
      <c r="AP102" s="118"/>
      <c r="AQ102" s="121" t="s">
        <v>82</v>
      </c>
      <c r="AR102" s="122"/>
      <c r="AS102" s="123">
        <f>ROUND(AS103,2)</f>
        <v>0</v>
      </c>
      <c r="AT102" s="124">
        <f>ROUND(SUM(AV102:AW102),2)</f>
        <v>0</v>
      </c>
      <c r="AU102" s="125">
        <f>ROUND(AU103,5)</f>
        <v>0</v>
      </c>
      <c r="AV102" s="124">
        <f>ROUND(AZ102*L29,2)</f>
        <v>0</v>
      </c>
      <c r="AW102" s="124">
        <f>ROUND(BA102*L30,2)</f>
        <v>0</v>
      </c>
      <c r="AX102" s="124">
        <f>ROUND(BB102*L29,2)</f>
        <v>0</v>
      </c>
      <c r="AY102" s="124">
        <f>ROUND(BC102*L30,2)</f>
        <v>0</v>
      </c>
      <c r="AZ102" s="124">
        <f>ROUND(AZ103,2)</f>
        <v>0</v>
      </c>
      <c r="BA102" s="124">
        <f>ROUND(BA103,2)</f>
        <v>0</v>
      </c>
      <c r="BB102" s="124">
        <f>ROUND(BB103,2)</f>
        <v>0</v>
      </c>
      <c r="BC102" s="124">
        <f>ROUND(BC103,2)</f>
        <v>0</v>
      </c>
      <c r="BD102" s="126">
        <f>ROUND(BD103,2)</f>
        <v>0</v>
      </c>
      <c r="BE102" s="7"/>
      <c r="BS102" s="127" t="s">
        <v>75</v>
      </c>
      <c r="BT102" s="127" t="s">
        <v>83</v>
      </c>
      <c r="BU102" s="127" t="s">
        <v>77</v>
      </c>
      <c r="BV102" s="127" t="s">
        <v>78</v>
      </c>
      <c r="BW102" s="127" t="s">
        <v>108</v>
      </c>
      <c r="BX102" s="127" t="s">
        <v>5</v>
      </c>
      <c r="CL102" s="127" t="s">
        <v>1</v>
      </c>
      <c r="CM102" s="127" t="s">
        <v>85</v>
      </c>
    </row>
    <row r="103" s="4" customFormat="1" ht="16.5" customHeight="1">
      <c r="A103" s="128" t="s">
        <v>86</v>
      </c>
      <c r="B103" s="66"/>
      <c r="C103" s="129"/>
      <c r="D103" s="129"/>
      <c r="E103" s="130" t="s">
        <v>109</v>
      </c>
      <c r="F103" s="130"/>
      <c r="G103" s="130"/>
      <c r="H103" s="130"/>
      <c r="I103" s="130"/>
      <c r="J103" s="129"/>
      <c r="K103" s="130" t="s">
        <v>110</v>
      </c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1">
        <f>'SO 3.1 - Čištění KL'!J32</f>
        <v>0</v>
      </c>
      <c r="AH103" s="129"/>
      <c r="AI103" s="129"/>
      <c r="AJ103" s="129"/>
      <c r="AK103" s="129"/>
      <c r="AL103" s="129"/>
      <c r="AM103" s="129"/>
      <c r="AN103" s="131">
        <f>SUM(AG103,AT103)</f>
        <v>0</v>
      </c>
      <c r="AO103" s="129"/>
      <c r="AP103" s="129"/>
      <c r="AQ103" s="132" t="s">
        <v>89</v>
      </c>
      <c r="AR103" s="68"/>
      <c r="AS103" s="133">
        <v>0</v>
      </c>
      <c r="AT103" s="134">
        <f>ROUND(SUM(AV103:AW103),2)</f>
        <v>0</v>
      </c>
      <c r="AU103" s="135">
        <f>'SO 3.1 - Čištění KL'!P120</f>
        <v>0</v>
      </c>
      <c r="AV103" s="134">
        <f>'SO 3.1 - Čištění KL'!J35</f>
        <v>0</v>
      </c>
      <c r="AW103" s="134">
        <f>'SO 3.1 - Čištění KL'!J36</f>
        <v>0</v>
      </c>
      <c r="AX103" s="134">
        <f>'SO 3.1 - Čištění KL'!J37</f>
        <v>0</v>
      </c>
      <c r="AY103" s="134">
        <f>'SO 3.1 - Čištění KL'!J38</f>
        <v>0</v>
      </c>
      <c r="AZ103" s="134">
        <f>'SO 3.1 - Čištění KL'!F35</f>
        <v>0</v>
      </c>
      <c r="BA103" s="134">
        <f>'SO 3.1 - Čištění KL'!F36</f>
        <v>0</v>
      </c>
      <c r="BB103" s="134">
        <f>'SO 3.1 - Čištění KL'!F37</f>
        <v>0</v>
      </c>
      <c r="BC103" s="134">
        <f>'SO 3.1 - Čištění KL'!F38</f>
        <v>0</v>
      </c>
      <c r="BD103" s="136">
        <f>'SO 3.1 - Čištění KL'!F39</f>
        <v>0</v>
      </c>
      <c r="BE103" s="4"/>
      <c r="BT103" s="137" t="s">
        <v>85</v>
      </c>
      <c r="BV103" s="137" t="s">
        <v>78</v>
      </c>
      <c r="BW103" s="137" t="s">
        <v>111</v>
      </c>
      <c r="BX103" s="137" t="s">
        <v>108</v>
      </c>
      <c r="CL103" s="137" t="s">
        <v>1</v>
      </c>
    </row>
    <row r="104" s="7" customFormat="1" ht="16.5" customHeight="1">
      <c r="A104" s="7"/>
      <c r="B104" s="115"/>
      <c r="C104" s="116"/>
      <c r="D104" s="117" t="s">
        <v>112</v>
      </c>
      <c r="E104" s="117"/>
      <c r="F104" s="117"/>
      <c r="G104" s="117"/>
      <c r="H104" s="117"/>
      <c r="I104" s="118"/>
      <c r="J104" s="117" t="s">
        <v>113</v>
      </c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9">
        <f>ROUND(AG105,2)</f>
        <v>0</v>
      </c>
      <c r="AH104" s="118"/>
      <c r="AI104" s="118"/>
      <c r="AJ104" s="118"/>
      <c r="AK104" s="118"/>
      <c r="AL104" s="118"/>
      <c r="AM104" s="118"/>
      <c r="AN104" s="120">
        <f>SUM(AG104,AT104)</f>
        <v>0</v>
      </c>
      <c r="AO104" s="118"/>
      <c r="AP104" s="118"/>
      <c r="AQ104" s="121" t="s">
        <v>82</v>
      </c>
      <c r="AR104" s="122"/>
      <c r="AS104" s="123">
        <f>ROUND(AS105,2)</f>
        <v>0</v>
      </c>
      <c r="AT104" s="124">
        <f>ROUND(SUM(AV104:AW104),2)</f>
        <v>0</v>
      </c>
      <c r="AU104" s="125">
        <f>ROUND(AU105,5)</f>
        <v>0</v>
      </c>
      <c r="AV104" s="124">
        <f>ROUND(AZ104*L29,2)</f>
        <v>0</v>
      </c>
      <c r="AW104" s="124">
        <f>ROUND(BA104*L30,2)</f>
        <v>0</v>
      </c>
      <c r="AX104" s="124">
        <f>ROUND(BB104*L29,2)</f>
        <v>0</v>
      </c>
      <c r="AY104" s="124">
        <f>ROUND(BC104*L30,2)</f>
        <v>0</v>
      </c>
      <c r="AZ104" s="124">
        <f>ROUND(AZ105,2)</f>
        <v>0</v>
      </c>
      <c r="BA104" s="124">
        <f>ROUND(BA105,2)</f>
        <v>0</v>
      </c>
      <c r="BB104" s="124">
        <f>ROUND(BB105,2)</f>
        <v>0</v>
      </c>
      <c r="BC104" s="124">
        <f>ROUND(BC105,2)</f>
        <v>0</v>
      </c>
      <c r="BD104" s="126">
        <f>ROUND(BD105,2)</f>
        <v>0</v>
      </c>
      <c r="BE104" s="7"/>
      <c r="BS104" s="127" t="s">
        <v>75</v>
      </c>
      <c r="BT104" s="127" t="s">
        <v>83</v>
      </c>
      <c r="BU104" s="127" t="s">
        <v>77</v>
      </c>
      <c r="BV104" s="127" t="s">
        <v>78</v>
      </c>
      <c r="BW104" s="127" t="s">
        <v>114</v>
      </c>
      <c r="BX104" s="127" t="s">
        <v>5</v>
      </c>
      <c r="CL104" s="127" t="s">
        <v>1</v>
      </c>
      <c r="CM104" s="127" t="s">
        <v>85</v>
      </c>
    </row>
    <row r="105" s="4" customFormat="1" ht="16.5" customHeight="1">
      <c r="A105" s="128" t="s">
        <v>86</v>
      </c>
      <c r="B105" s="66"/>
      <c r="C105" s="129"/>
      <c r="D105" s="129"/>
      <c r="E105" s="130" t="s">
        <v>115</v>
      </c>
      <c r="F105" s="130"/>
      <c r="G105" s="130"/>
      <c r="H105" s="130"/>
      <c r="I105" s="130"/>
      <c r="J105" s="129"/>
      <c r="K105" s="130" t="s">
        <v>113</v>
      </c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1">
        <f>'SO 4.1 - Materiál objedna...'!J32</f>
        <v>0</v>
      </c>
      <c r="AH105" s="129"/>
      <c r="AI105" s="129"/>
      <c r="AJ105" s="129"/>
      <c r="AK105" s="129"/>
      <c r="AL105" s="129"/>
      <c r="AM105" s="129"/>
      <c r="AN105" s="131">
        <f>SUM(AG105,AT105)</f>
        <v>0</v>
      </c>
      <c r="AO105" s="129"/>
      <c r="AP105" s="129"/>
      <c r="AQ105" s="132" t="s">
        <v>89</v>
      </c>
      <c r="AR105" s="68"/>
      <c r="AS105" s="133">
        <v>0</v>
      </c>
      <c r="AT105" s="134">
        <f>ROUND(SUM(AV105:AW105),2)</f>
        <v>0</v>
      </c>
      <c r="AU105" s="135">
        <f>'SO 4.1 - Materiál objedna...'!P120</f>
        <v>0</v>
      </c>
      <c r="AV105" s="134">
        <f>'SO 4.1 - Materiál objedna...'!J35</f>
        <v>0</v>
      </c>
      <c r="AW105" s="134">
        <f>'SO 4.1 - Materiál objedna...'!J36</f>
        <v>0</v>
      </c>
      <c r="AX105" s="134">
        <f>'SO 4.1 - Materiál objedna...'!J37</f>
        <v>0</v>
      </c>
      <c r="AY105" s="134">
        <f>'SO 4.1 - Materiál objedna...'!J38</f>
        <v>0</v>
      </c>
      <c r="AZ105" s="134">
        <f>'SO 4.1 - Materiál objedna...'!F35</f>
        <v>0</v>
      </c>
      <c r="BA105" s="134">
        <f>'SO 4.1 - Materiál objedna...'!F36</f>
        <v>0</v>
      </c>
      <c r="BB105" s="134">
        <f>'SO 4.1 - Materiál objedna...'!F37</f>
        <v>0</v>
      </c>
      <c r="BC105" s="134">
        <f>'SO 4.1 - Materiál objedna...'!F38</f>
        <v>0</v>
      </c>
      <c r="BD105" s="136">
        <f>'SO 4.1 - Materiál objedna...'!F39</f>
        <v>0</v>
      </c>
      <c r="BE105" s="4"/>
      <c r="BT105" s="137" t="s">
        <v>85</v>
      </c>
      <c r="BV105" s="137" t="s">
        <v>78</v>
      </c>
      <c r="BW105" s="137" t="s">
        <v>116</v>
      </c>
      <c r="BX105" s="137" t="s">
        <v>114</v>
      </c>
      <c r="CL105" s="137" t="s">
        <v>1</v>
      </c>
    </row>
    <row r="106" s="7" customFormat="1" ht="16.5" customHeight="1">
      <c r="A106" s="7"/>
      <c r="B106" s="115"/>
      <c r="C106" s="116"/>
      <c r="D106" s="117" t="s">
        <v>117</v>
      </c>
      <c r="E106" s="117"/>
      <c r="F106" s="117"/>
      <c r="G106" s="117"/>
      <c r="H106" s="117"/>
      <c r="I106" s="118"/>
      <c r="J106" s="117" t="s">
        <v>118</v>
      </c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9">
        <f>ROUND(AG107,2)</f>
        <v>0</v>
      </c>
      <c r="AH106" s="118"/>
      <c r="AI106" s="118"/>
      <c r="AJ106" s="118"/>
      <c r="AK106" s="118"/>
      <c r="AL106" s="118"/>
      <c r="AM106" s="118"/>
      <c r="AN106" s="120">
        <f>SUM(AG106,AT106)</f>
        <v>0</v>
      </c>
      <c r="AO106" s="118"/>
      <c r="AP106" s="118"/>
      <c r="AQ106" s="121" t="s">
        <v>82</v>
      </c>
      <c r="AR106" s="122"/>
      <c r="AS106" s="123">
        <f>ROUND(AS107,2)</f>
        <v>0</v>
      </c>
      <c r="AT106" s="124">
        <f>ROUND(SUM(AV106:AW106),2)</f>
        <v>0</v>
      </c>
      <c r="AU106" s="125">
        <f>ROUND(AU107,5)</f>
        <v>0</v>
      </c>
      <c r="AV106" s="124">
        <f>ROUND(AZ106*L29,2)</f>
        <v>0</v>
      </c>
      <c r="AW106" s="124">
        <f>ROUND(BA106*L30,2)</f>
        <v>0</v>
      </c>
      <c r="AX106" s="124">
        <f>ROUND(BB106*L29,2)</f>
        <v>0</v>
      </c>
      <c r="AY106" s="124">
        <f>ROUND(BC106*L30,2)</f>
        <v>0</v>
      </c>
      <c r="AZ106" s="124">
        <f>ROUND(AZ107,2)</f>
        <v>0</v>
      </c>
      <c r="BA106" s="124">
        <f>ROUND(BA107,2)</f>
        <v>0</v>
      </c>
      <c r="BB106" s="124">
        <f>ROUND(BB107,2)</f>
        <v>0</v>
      </c>
      <c r="BC106" s="124">
        <f>ROUND(BC107,2)</f>
        <v>0</v>
      </c>
      <c r="BD106" s="126">
        <f>ROUND(BD107,2)</f>
        <v>0</v>
      </c>
      <c r="BE106" s="7"/>
      <c r="BS106" s="127" t="s">
        <v>75</v>
      </c>
      <c r="BT106" s="127" t="s">
        <v>83</v>
      </c>
      <c r="BU106" s="127" t="s">
        <v>77</v>
      </c>
      <c r="BV106" s="127" t="s">
        <v>78</v>
      </c>
      <c r="BW106" s="127" t="s">
        <v>119</v>
      </c>
      <c r="BX106" s="127" t="s">
        <v>5</v>
      </c>
      <c r="CL106" s="127" t="s">
        <v>1</v>
      </c>
      <c r="CM106" s="127" t="s">
        <v>85</v>
      </c>
    </row>
    <row r="107" s="4" customFormat="1" ht="16.5" customHeight="1">
      <c r="A107" s="128" t="s">
        <v>86</v>
      </c>
      <c r="B107" s="66"/>
      <c r="C107" s="129"/>
      <c r="D107" s="129"/>
      <c r="E107" s="130" t="s">
        <v>120</v>
      </c>
      <c r="F107" s="130"/>
      <c r="G107" s="130"/>
      <c r="H107" s="130"/>
      <c r="I107" s="130"/>
      <c r="J107" s="129"/>
      <c r="K107" s="130" t="s">
        <v>118</v>
      </c>
      <c r="L107" s="130"/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1">
        <f>'SO 5.1 - VRN'!J32</f>
        <v>0</v>
      </c>
      <c r="AH107" s="129"/>
      <c r="AI107" s="129"/>
      <c r="AJ107" s="129"/>
      <c r="AK107" s="129"/>
      <c r="AL107" s="129"/>
      <c r="AM107" s="129"/>
      <c r="AN107" s="131">
        <f>SUM(AG107,AT107)</f>
        <v>0</v>
      </c>
      <c r="AO107" s="129"/>
      <c r="AP107" s="129"/>
      <c r="AQ107" s="132" t="s">
        <v>89</v>
      </c>
      <c r="AR107" s="68"/>
      <c r="AS107" s="138">
        <v>0</v>
      </c>
      <c r="AT107" s="139">
        <f>ROUND(SUM(AV107:AW107),2)</f>
        <v>0</v>
      </c>
      <c r="AU107" s="140">
        <f>'SO 5.1 - VRN'!P120</f>
        <v>0</v>
      </c>
      <c r="AV107" s="139">
        <f>'SO 5.1 - VRN'!J35</f>
        <v>0</v>
      </c>
      <c r="AW107" s="139">
        <f>'SO 5.1 - VRN'!J36</f>
        <v>0</v>
      </c>
      <c r="AX107" s="139">
        <f>'SO 5.1 - VRN'!J37</f>
        <v>0</v>
      </c>
      <c r="AY107" s="139">
        <f>'SO 5.1 - VRN'!J38</f>
        <v>0</v>
      </c>
      <c r="AZ107" s="139">
        <f>'SO 5.1 - VRN'!F35</f>
        <v>0</v>
      </c>
      <c r="BA107" s="139">
        <f>'SO 5.1 - VRN'!F36</f>
        <v>0</v>
      </c>
      <c r="BB107" s="139">
        <f>'SO 5.1 - VRN'!F37</f>
        <v>0</v>
      </c>
      <c r="BC107" s="139">
        <f>'SO 5.1 - VRN'!F38</f>
        <v>0</v>
      </c>
      <c r="BD107" s="141">
        <f>'SO 5.1 - VRN'!F39</f>
        <v>0</v>
      </c>
      <c r="BE107" s="4"/>
      <c r="BT107" s="137" t="s">
        <v>85</v>
      </c>
      <c r="BV107" s="137" t="s">
        <v>78</v>
      </c>
      <c r="BW107" s="137" t="s">
        <v>121</v>
      </c>
      <c r="BX107" s="137" t="s">
        <v>119</v>
      </c>
      <c r="CL107" s="137" t="s">
        <v>1</v>
      </c>
    </row>
    <row r="108" s="2" customFormat="1" ht="30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40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  <row r="109" s="2" customFormat="1" ht="6.96" customHeight="1">
      <c r="A109" s="34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  <c r="X109" s="63"/>
      <c r="Y109" s="63"/>
      <c r="Z109" s="63"/>
      <c r="AA109" s="63"/>
      <c r="AB109" s="63"/>
      <c r="AC109" s="63"/>
      <c r="AD109" s="63"/>
      <c r="AE109" s="63"/>
      <c r="AF109" s="63"/>
      <c r="AG109" s="63"/>
      <c r="AH109" s="63"/>
      <c r="AI109" s="63"/>
      <c r="AJ109" s="63"/>
      <c r="AK109" s="63"/>
      <c r="AL109" s="63"/>
      <c r="AM109" s="63"/>
      <c r="AN109" s="63"/>
      <c r="AO109" s="63"/>
      <c r="AP109" s="63"/>
      <c r="AQ109" s="63"/>
      <c r="AR109" s="40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</row>
  </sheetData>
  <sheetProtection sheet="1" formatColumns="0" formatRows="0" objects="1" scenarios="1" spinCount="100000" saltValue="rFq/CkExGKZVmAME4rJRuL9YQmDlKj6BHBLr4u12IiW2h8/d23lLsksMXLSpr9Bugx+/WWeTx3MUfzLxYmBCmA==" hashValue="RaHLdUWJXYFK7eZaTTx2iyws+hNxeYfVxAcY934jhS+70FPUVY56nLj1yrYLJwTOwLWQV8lgtX/psJ33cgn+0Q==" algorithmName="SHA-512" password="CC35"/>
  <mergeCells count="90">
    <mergeCell ref="C92:G92"/>
    <mergeCell ref="D104:H104"/>
    <mergeCell ref="D99:H99"/>
    <mergeCell ref="D95:H95"/>
    <mergeCell ref="D102:H102"/>
    <mergeCell ref="E98:I98"/>
    <mergeCell ref="E96:I96"/>
    <mergeCell ref="E100:I100"/>
    <mergeCell ref="E101:I101"/>
    <mergeCell ref="E103:I103"/>
    <mergeCell ref="E97:I97"/>
    <mergeCell ref="I92:AF92"/>
    <mergeCell ref="J102:AF102"/>
    <mergeCell ref="J95:AF95"/>
    <mergeCell ref="J99:AF99"/>
    <mergeCell ref="J104:AF104"/>
    <mergeCell ref="K101:AF101"/>
    <mergeCell ref="K98:AF98"/>
    <mergeCell ref="K100:AF100"/>
    <mergeCell ref="K103:AF103"/>
    <mergeCell ref="K96:AF96"/>
    <mergeCell ref="K97:AF97"/>
    <mergeCell ref="L85:AO85"/>
    <mergeCell ref="E105:I105"/>
    <mergeCell ref="K105:AF105"/>
    <mergeCell ref="D106:H106"/>
    <mergeCell ref="J106:AF106"/>
    <mergeCell ref="E107:I107"/>
    <mergeCell ref="K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4:AM104"/>
    <mergeCell ref="AG98:AM98"/>
    <mergeCell ref="AG96:AM96"/>
    <mergeCell ref="AG103:AM103"/>
    <mergeCell ref="AG99:AM99"/>
    <mergeCell ref="AG92:AM92"/>
    <mergeCell ref="AG100:AM100"/>
    <mergeCell ref="AG95:AM95"/>
    <mergeCell ref="AG101:AM101"/>
    <mergeCell ref="AG97:AM97"/>
    <mergeCell ref="AG102:AM102"/>
    <mergeCell ref="AM89:AP89"/>
    <mergeCell ref="AM87:AN87"/>
    <mergeCell ref="AM90:AP90"/>
    <mergeCell ref="AN98:AP98"/>
    <mergeCell ref="AN103:AP103"/>
    <mergeCell ref="AN92:AP92"/>
    <mergeCell ref="AN101:AP101"/>
    <mergeCell ref="AN95:AP95"/>
    <mergeCell ref="AN100:AP100"/>
    <mergeCell ref="AN99:AP99"/>
    <mergeCell ref="AN96:AP96"/>
    <mergeCell ref="AN97:AP97"/>
    <mergeCell ref="AN102:AP102"/>
    <mergeCell ref="AN104:AP104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6" location="'SO 1.1 - Výměna pražců'!C2" display="/"/>
    <hyperlink ref="A97" location="'SO 1.2 - Oprava přejezdu ...'!C2" display="/"/>
    <hyperlink ref="A98" location="'SO 1.3 - Oprava přejezdu ...'!C2" display="/"/>
    <hyperlink ref="A100" location="'SO 2.1 - km 160,200'!C2" display="/"/>
    <hyperlink ref="A101" location="'SO 2.2 - km 160,700'!C2" display="/"/>
    <hyperlink ref="A103" location="'SO 3.1 - Čištění KL'!C2" display="/"/>
    <hyperlink ref="A105" location="'SO 4.1 - Materiál objedna...'!C2" display="/"/>
    <hyperlink ref="A107" location="'SO 5.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85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Výměna pražců a kolejnic, čištění kolejového lože v úseku Blížejov - Domažlice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124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126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15. 7. 2020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46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28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30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33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46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35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36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38</v>
      </c>
      <c r="G34" s="34"/>
      <c r="H34" s="34"/>
      <c r="I34" s="157" t="s">
        <v>37</v>
      </c>
      <c r="J34" s="157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40</v>
      </c>
      <c r="E35" s="146" t="s">
        <v>41</v>
      </c>
      <c r="F35" s="159">
        <f>ROUND((SUM(BE120:BE192)),  2)</f>
        <v>0</v>
      </c>
      <c r="G35" s="34"/>
      <c r="H35" s="34"/>
      <c r="I35" s="160">
        <v>0.20999999999999999</v>
      </c>
      <c r="J35" s="159">
        <f>ROUND(((SUM(BE120:BE192))*I35),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42</v>
      </c>
      <c r="F36" s="159">
        <f>ROUND((SUM(BF120:BF192)),  2)</f>
        <v>0</v>
      </c>
      <c r="G36" s="34"/>
      <c r="H36" s="34"/>
      <c r="I36" s="160">
        <v>0.14999999999999999</v>
      </c>
      <c r="J36" s="159">
        <f>ROUND(((SUM(BF120:BF192))*I36),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43</v>
      </c>
      <c r="F37" s="159">
        <f>ROUND((SUM(BG120:BG192)),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44</v>
      </c>
      <c r="F38" s="159">
        <f>ROUND((SUM(BH120:BH192)),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45</v>
      </c>
      <c r="F39" s="159">
        <f>ROUND((SUM(BI120:BI192)),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Výměna pražců a kolejnic, čištění kolejového lože v úseku Blížejov - Domažlice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124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1.1 - Výměna pražců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28" t="s">
        <v>22</v>
      </c>
      <c r="J91" s="75" t="str">
        <f>IF(J14="","",J14)</f>
        <v>15. 7. 2020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 - OŘ Plzeň</v>
      </c>
      <c r="G93" s="36"/>
      <c r="H93" s="36"/>
      <c r="I93" s="28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28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132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Výměna pražců a kolejnic, čištění kolejového lože v úseku Blížejov - Domažlice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123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124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125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1.1 - Výměna pražců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28" t="s">
        <v>22</v>
      </c>
      <c r="J114" s="75" t="str">
        <f>IF(J14="","",J14)</f>
        <v>15. 7. 2020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 - OŘ Plzeň</v>
      </c>
      <c r="G116" s="36"/>
      <c r="H116" s="36"/>
      <c r="I116" s="28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28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133</v>
      </c>
      <c r="D119" s="187" t="s">
        <v>61</v>
      </c>
      <c r="E119" s="187" t="s">
        <v>57</v>
      </c>
      <c r="F119" s="187" t="s">
        <v>58</v>
      </c>
      <c r="G119" s="187" t="s">
        <v>134</v>
      </c>
      <c r="H119" s="187" t="s">
        <v>135</v>
      </c>
      <c r="I119" s="187" t="s">
        <v>136</v>
      </c>
      <c r="J119" s="188" t="s">
        <v>129</v>
      </c>
      <c r="K119" s="189" t="s">
        <v>137</v>
      </c>
      <c r="L119" s="190"/>
      <c r="M119" s="96" t="s">
        <v>1</v>
      </c>
      <c r="N119" s="97" t="s">
        <v>40</v>
      </c>
      <c r="O119" s="97" t="s">
        <v>138</v>
      </c>
      <c r="P119" s="97" t="s">
        <v>139</v>
      </c>
      <c r="Q119" s="97" t="s">
        <v>140</v>
      </c>
      <c r="R119" s="97" t="s">
        <v>141</v>
      </c>
      <c r="S119" s="97" t="s">
        <v>142</v>
      </c>
      <c r="T119" s="98" t="s">
        <v>143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144</v>
      </c>
      <c r="D120" s="36"/>
      <c r="E120" s="36"/>
      <c r="F120" s="36"/>
      <c r="G120" s="36"/>
      <c r="H120" s="36"/>
      <c r="I120" s="36"/>
      <c r="J120" s="191">
        <f>BK120</f>
        <v>0</v>
      </c>
      <c r="K120" s="36"/>
      <c r="L120" s="40"/>
      <c r="M120" s="99"/>
      <c r="N120" s="192"/>
      <c r="O120" s="100"/>
      <c r="P120" s="193">
        <f>SUM(P121:P192)</f>
        <v>0</v>
      </c>
      <c r="Q120" s="100"/>
      <c r="R120" s="193">
        <f>SUM(R121:R192)</f>
        <v>253.40392</v>
      </c>
      <c r="S120" s="100"/>
      <c r="T120" s="194">
        <f>SUM(T121:T192)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131</v>
      </c>
      <c r="BK120" s="195">
        <f>SUM(BK121:BK192)</f>
        <v>0</v>
      </c>
    </row>
    <row r="121" s="2" customFormat="1" ht="14.4" customHeight="1">
      <c r="A121" s="34"/>
      <c r="B121" s="35"/>
      <c r="C121" s="196" t="s">
        <v>83</v>
      </c>
      <c r="D121" s="196" t="s">
        <v>145</v>
      </c>
      <c r="E121" s="197" t="s">
        <v>146</v>
      </c>
      <c r="F121" s="198" t="s">
        <v>147</v>
      </c>
      <c r="G121" s="199" t="s">
        <v>148</v>
      </c>
      <c r="H121" s="200">
        <v>175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149</v>
      </c>
      <c r="AT121" s="208" t="s">
        <v>145</v>
      </c>
      <c r="AU121" s="208" t="s">
        <v>76</v>
      </c>
      <c r="AY121" s="13" t="s">
        <v>150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83</v>
      </c>
      <c r="BK121" s="209">
        <f>ROUND(I121*H121,2)</f>
        <v>0</v>
      </c>
      <c r="BL121" s="13" t="s">
        <v>149</v>
      </c>
      <c r="BM121" s="208" t="s">
        <v>151</v>
      </c>
    </row>
    <row r="122" s="2" customFormat="1">
      <c r="A122" s="34"/>
      <c r="B122" s="35"/>
      <c r="C122" s="36"/>
      <c r="D122" s="210" t="s">
        <v>152</v>
      </c>
      <c r="E122" s="36"/>
      <c r="F122" s="211" t="s">
        <v>153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152</v>
      </c>
      <c r="AU122" s="13" t="s">
        <v>76</v>
      </c>
    </row>
    <row r="123" s="2" customFormat="1">
      <c r="A123" s="34"/>
      <c r="B123" s="35"/>
      <c r="C123" s="36"/>
      <c r="D123" s="210" t="s">
        <v>154</v>
      </c>
      <c r="E123" s="36"/>
      <c r="F123" s="215" t="s">
        <v>155</v>
      </c>
      <c r="G123" s="36"/>
      <c r="H123" s="36"/>
      <c r="I123" s="212"/>
      <c r="J123" s="36"/>
      <c r="K123" s="36"/>
      <c r="L123" s="40"/>
      <c r="M123" s="213"/>
      <c r="N123" s="214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154</v>
      </c>
      <c r="AU123" s="13" t="s">
        <v>76</v>
      </c>
    </row>
    <row r="124" s="10" customFormat="1">
      <c r="A124" s="10"/>
      <c r="B124" s="216"/>
      <c r="C124" s="217"/>
      <c r="D124" s="210" t="s">
        <v>156</v>
      </c>
      <c r="E124" s="218" t="s">
        <v>1</v>
      </c>
      <c r="F124" s="219" t="s">
        <v>157</v>
      </c>
      <c r="G124" s="217"/>
      <c r="H124" s="220">
        <v>175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6" t="s">
        <v>156</v>
      </c>
      <c r="AU124" s="226" t="s">
        <v>76</v>
      </c>
      <c r="AV124" s="10" t="s">
        <v>85</v>
      </c>
      <c r="AW124" s="10" t="s">
        <v>32</v>
      </c>
      <c r="AX124" s="10" t="s">
        <v>83</v>
      </c>
      <c r="AY124" s="226" t="s">
        <v>150</v>
      </c>
    </row>
    <row r="125" s="2" customFormat="1" ht="14.4" customHeight="1">
      <c r="A125" s="34"/>
      <c r="B125" s="35"/>
      <c r="C125" s="227" t="s">
        <v>85</v>
      </c>
      <c r="D125" s="227" t="s">
        <v>158</v>
      </c>
      <c r="E125" s="228" t="s">
        <v>159</v>
      </c>
      <c r="F125" s="229" t="s">
        <v>160</v>
      </c>
      <c r="G125" s="230" t="s">
        <v>161</v>
      </c>
      <c r="H125" s="231">
        <v>249.55000000000001</v>
      </c>
      <c r="I125" s="232"/>
      <c r="J125" s="233">
        <f>ROUND(I125*H125,2)</f>
        <v>0</v>
      </c>
      <c r="K125" s="234"/>
      <c r="L125" s="235"/>
      <c r="M125" s="236" t="s">
        <v>1</v>
      </c>
      <c r="N125" s="237" t="s">
        <v>41</v>
      </c>
      <c r="O125" s="87"/>
      <c r="P125" s="206">
        <f>O125*H125</f>
        <v>0</v>
      </c>
      <c r="Q125" s="206">
        <v>1</v>
      </c>
      <c r="R125" s="206">
        <f>Q125*H125</f>
        <v>249.55000000000001</v>
      </c>
      <c r="S125" s="206">
        <v>0</v>
      </c>
      <c r="T125" s="20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8" t="s">
        <v>162</v>
      </c>
      <c r="AT125" s="208" t="s">
        <v>158</v>
      </c>
      <c r="AU125" s="208" t="s">
        <v>76</v>
      </c>
      <c r="AY125" s="13" t="s">
        <v>150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3" t="s">
        <v>83</v>
      </c>
      <c r="BK125" s="209">
        <f>ROUND(I125*H125,2)</f>
        <v>0</v>
      </c>
      <c r="BL125" s="13" t="s">
        <v>162</v>
      </c>
      <c r="BM125" s="208" t="s">
        <v>163</v>
      </c>
    </row>
    <row r="126" s="2" customFormat="1">
      <c r="A126" s="34"/>
      <c r="B126" s="35"/>
      <c r="C126" s="36"/>
      <c r="D126" s="210" t="s">
        <v>152</v>
      </c>
      <c r="E126" s="36"/>
      <c r="F126" s="211" t="s">
        <v>160</v>
      </c>
      <c r="G126" s="36"/>
      <c r="H126" s="36"/>
      <c r="I126" s="212"/>
      <c r="J126" s="36"/>
      <c r="K126" s="36"/>
      <c r="L126" s="40"/>
      <c r="M126" s="213"/>
      <c r="N126" s="214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152</v>
      </c>
      <c r="AU126" s="13" t="s">
        <v>76</v>
      </c>
    </row>
    <row r="127" s="10" customFormat="1">
      <c r="A127" s="10"/>
      <c r="B127" s="216"/>
      <c r="C127" s="217"/>
      <c r="D127" s="210" t="s">
        <v>156</v>
      </c>
      <c r="E127" s="218" t="s">
        <v>1</v>
      </c>
      <c r="F127" s="219" t="s">
        <v>164</v>
      </c>
      <c r="G127" s="217"/>
      <c r="H127" s="220">
        <v>249.55000000000001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6" t="s">
        <v>156</v>
      </c>
      <c r="AU127" s="226" t="s">
        <v>76</v>
      </c>
      <c r="AV127" s="10" t="s">
        <v>85</v>
      </c>
      <c r="AW127" s="10" t="s">
        <v>32</v>
      </c>
      <c r="AX127" s="10" t="s">
        <v>83</v>
      </c>
      <c r="AY127" s="226" t="s">
        <v>150</v>
      </c>
    </row>
    <row r="128" s="2" customFormat="1" ht="14.4" customHeight="1">
      <c r="A128" s="34"/>
      <c r="B128" s="35"/>
      <c r="C128" s="196" t="s">
        <v>165</v>
      </c>
      <c r="D128" s="196" t="s">
        <v>145</v>
      </c>
      <c r="E128" s="197" t="s">
        <v>166</v>
      </c>
      <c r="F128" s="198" t="s">
        <v>167</v>
      </c>
      <c r="G128" s="199" t="s">
        <v>168</v>
      </c>
      <c r="H128" s="200">
        <v>753</v>
      </c>
      <c r="I128" s="201"/>
      <c r="J128" s="202">
        <f>ROUND(I128*H128,2)</f>
        <v>0</v>
      </c>
      <c r="K128" s="203"/>
      <c r="L128" s="40"/>
      <c r="M128" s="204" t="s">
        <v>1</v>
      </c>
      <c r="N128" s="205" t="s">
        <v>41</v>
      </c>
      <c r="O128" s="87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8" t="s">
        <v>149</v>
      </c>
      <c r="AT128" s="208" t="s">
        <v>145</v>
      </c>
      <c r="AU128" s="208" t="s">
        <v>76</v>
      </c>
      <c r="AY128" s="13" t="s">
        <v>150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3" t="s">
        <v>83</v>
      </c>
      <c r="BK128" s="209">
        <f>ROUND(I128*H128,2)</f>
        <v>0</v>
      </c>
      <c r="BL128" s="13" t="s">
        <v>149</v>
      </c>
      <c r="BM128" s="208" t="s">
        <v>169</v>
      </c>
    </row>
    <row r="129" s="2" customFormat="1">
      <c r="A129" s="34"/>
      <c r="B129" s="35"/>
      <c r="C129" s="36"/>
      <c r="D129" s="210" t="s">
        <v>152</v>
      </c>
      <c r="E129" s="36"/>
      <c r="F129" s="211" t="s">
        <v>170</v>
      </c>
      <c r="G129" s="36"/>
      <c r="H129" s="36"/>
      <c r="I129" s="212"/>
      <c r="J129" s="36"/>
      <c r="K129" s="36"/>
      <c r="L129" s="40"/>
      <c r="M129" s="213"/>
      <c r="N129" s="214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152</v>
      </c>
      <c r="AU129" s="13" t="s">
        <v>76</v>
      </c>
    </row>
    <row r="130" s="2" customFormat="1">
      <c r="A130" s="34"/>
      <c r="B130" s="35"/>
      <c r="C130" s="36"/>
      <c r="D130" s="210" t="s">
        <v>154</v>
      </c>
      <c r="E130" s="36"/>
      <c r="F130" s="215" t="s">
        <v>171</v>
      </c>
      <c r="G130" s="36"/>
      <c r="H130" s="36"/>
      <c r="I130" s="212"/>
      <c r="J130" s="36"/>
      <c r="K130" s="36"/>
      <c r="L130" s="40"/>
      <c r="M130" s="213"/>
      <c r="N130" s="214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154</v>
      </c>
      <c r="AU130" s="13" t="s">
        <v>76</v>
      </c>
    </row>
    <row r="131" s="2" customFormat="1" ht="14.4" customHeight="1">
      <c r="A131" s="34"/>
      <c r="B131" s="35"/>
      <c r="C131" s="227" t="s">
        <v>149</v>
      </c>
      <c r="D131" s="227" t="s">
        <v>158</v>
      </c>
      <c r="E131" s="228" t="s">
        <v>172</v>
      </c>
      <c r="F131" s="229" t="s">
        <v>173</v>
      </c>
      <c r="G131" s="230" t="s">
        <v>168</v>
      </c>
      <c r="H131" s="231">
        <v>2912</v>
      </c>
      <c r="I131" s="232"/>
      <c r="J131" s="233">
        <f>ROUND(I131*H131,2)</f>
        <v>0</v>
      </c>
      <c r="K131" s="234"/>
      <c r="L131" s="235"/>
      <c r="M131" s="236" t="s">
        <v>1</v>
      </c>
      <c r="N131" s="237" t="s">
        <v>41</v>
      </c>
      <c r="O131" s="87"/>
      <c r="P131" s="206">
        <f>O131*H131</f>
        <v>0</v>
      </c>
      <c r="Q131" s="206">
        <v>0.00123</v>
      </c>
      <c r="R131" s="206">
        <f>Q131*H131</f>
        <v>3.5817600000000001</v>
      </c>
      <c r="S131" s="206">
        <v>0</v>
      </c>
      <c r="T131" s="20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8" t="s">
        <v>174</v>
      </c>
      <c r="AT131" s="208" t="s">
        <v>158</v>
      </c>
      <c r="AU131" s="208" t="s">
        <v>76</v>
      </c>
      <c r="AY131" s="13" t="s">
        <v>150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3" t="s">
        <v>83</v>
      </c>
      <c r="BK131" s="209">
        <f>ROUND(I131*H131,2)</f>
        <v>0</v>
      </c>
      <c r="BL131" s="13" t="s">
        <v>149</v>
      </c>
      <c r="BM131" s="208" t="s">
        <v>175</v>
      </c>
    </row>
    <row r="132" s="2" customFormat="1">
      <c r="A132" s="34"/>
      <c r="B132" s="35"/>
      <c r="C132" s="36"/>
      <c r="D132" s="210" t="s">
        <v>152</v>
      </c>
      <c r="E132" s="36"/>
      <c r="F132" s="211" t="s">
        <v>173</v>
      </c>
      <c r="G132" s="36"/>
      <c r="H132" s="36"/>
      <c r="I132" s="212"/>
      <c r="J132" s="36"/>
      <c r="K132" s="36"/>
      <c r="L132" s="40"/>
      <c r="M132" s="213"/>
      <c r="N132" s="214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152</v>
      </c>
      <c r="AU132" s="13" t="s">
        <v>76</v>
      </c>
    </row>
    <row r="133" s="10" customFormat="1">
      <c r="A133" s="10"/>
      <c r="B133" s="216"/>
      <c r="C133" s="217"/>
      <c r="D133" s="210" t="s">
        <v>156</v>
      </c>
      <c r="E133" s="218" t="s">
        <v>1</v>
      </c>
      <c r="F133" s="219" t="s">
        <v>176</v>
      </c>
      <c r="G133" s="217"/>
      <c r="H133" s="220">
        <v>2912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6" t="s">
        <v>156</v>
      </c>
      <c r="AU133" s="226" t="s">
        <v>76</v>
      </c>
      <c r="AV133" s="10" t="s">
        <v>85</v>
      </c>
      <c r="AW133" s="10" t="s">
        <v>32</v>
      </c>
      <c r="AX133" s="10" t="s">
        <v>83</v>
      </c>
      <c r="AY133" s="226" t="s">
        <v>150</v>
      </c>
    </row>
    <row r="134" s="2" customFormat="1" ht="14.4" customHeight="1">
      <c r="A134" s="34"/>
      <c r="B134" s="35"/>
      <c r="C134" s="227" t="s">
        <v>177</v>
      </c>
      <c r="D134" s="227" t="s">
        <v>158</v>
      </c>
      <c r="E134" s="228" t="s">
        <v>178</v>
      </c>
      <c r="F134" s="229" t="s">
        <v>179</v>
      </c>
      <c r="G134" s="230" t="s">
        <v>168</v>
      </c>
      <c r="H134" s="231">
        <v>1512</v>
      </c>
      <c r="I134" s="232"/>
      <c r="J134" s="233">
        <f>ROUND(I134*H134,2)</f>
        <v>0</v>
      </c>
      <c r="K134" s="234"/>
      <c r="L134" s="235"/>
      <c r="M134" s="236" t="s">
        <v>1</v>
      </c>
      <c r="N134" s="237" t="s">
        <v>41</v>
      </c>
      <c r="O134" s="87"/>
      <c r="P134" s="206">
        <f>O134*H134</f>
        <v>0</v>
      </c>
      <c r="Q134" s="206">
        <v>0.00018000000000000001</v>
      </c>
      <c r="R134" s="206">
        <f>Q134*H134</f>
        <v>0.27216000000000001</v>
      </c>
      <c r="S134" s="206">
        <v>0</v>
      </c>
      <c r="T134" s="20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8" t="s">
        <v>174</v>
      </c>
      <c r="AT134" s="208" t="s">
        <v>158</v>
      </c>
      <c r="AU134" s="208" t="s">
        <v>76</v>
      </c>
      <c r="AY134" s="13" t="s">
        <v>150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3" t="s">
        <v>83</v>
      </c>
      <c r="BK134" s="209">
        <f>ROUND(I134*H134,2)</f>
        <v>0</v>
      </c>
      <c r="BL134" s="13" t="s">
        <v>149</v>
      </c>
      <c r="BM134" s="208" t="s">
        <v>180</v>
      </c>
    </row>
    <row r="135" s="2" customFormat="1">
      <c r="A135" s="34"/>
      <c r="B135" s="35"/>
      <c r="C135" s="36"/>
      <c r="D135" s="210" t="s">
        <v>152</v>
      </c>
      <c r="E135" s="36"/>
      <c r="F135" s="211" t="s">
        <v>179</v>
      </c>
      <c r="G135" s="36"/>
      <c r="H135" s="36"/>
      <c r="I135" s="212"/>
      <c r="J135" s="36"/>
      <c r="K135" s="36"/>
      <c r="L135" s="40"/>
      <c r="M135" s="213"/>
      <c r="N135" s="214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152</v>
      </c>
      <c r="AU135" s="13" t="s">
        <v>76</v>
      </c>
    </row>
    <row r="136" s="10" customFormat="1">
      <c r="A136" s="10"/>
      <c r="B136" s="216"/>
      <c r="C136" s="217"/>
      <c r="D136" s="210" t="s">
        <v>156</v>
      </c>
      <c r="E136" s="218" t="s">
        <v>1</v>
      </c>
      <c r="F136" s="219" t="s">
        <v>181</v>
      </c>
      <c r="G136" s="217"/>
      <c r="H136" s="220">
        <v>1512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26" t="s">
        <v>156</v>
      </c>
      <c r="AU136" s="226" t="s">
        <v>76</v>
      </c>
      <c r="AV136" s="10" t="s">
        <v>85</v>
      </c>
      <c r="AW136" s="10" t="s">
        <v>32</v>
      </c>
      <c r="AX136" s="10" t="s">
        <v>83</v>
      </c>
      <c r="AY136" s="226" t="s">
        <v>150</v>
      </c>
    </row>
    <row r="137" s="2" customFormat="1" ht="14.4" customHeight="1">
      <c r="A137" s="34"/>
      <c r="B137" s="35"/>
      <c r="C137" s="196" t="s">
        <v>182</v>
      </c>
      <c r="D137" s="196" t="s">
        <v>145</v>
      </c>
      <c r="E137" s="197" t="s">
        <v>183</v>
      </c>
      <c r="F137" s="198" t="s">
        <v>184</v>
      </c>
      <c r="G137" s="199" t="s">
        <v>185</v>
      </c>
      <c r="H137" s="200">
        <v>3.6000000000000001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41</v>
      </c>
      <c r="O137" s="87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8" t="s">
        <v>149</v>
      </c>
      <c r="AT137" s="208" t="s">
        <v>145</v>
      </c>
      <c r="AU137" s="208" t="s">
        <v>76</v>
      </c>
      <c r="AY137" s="13" t="s">
        <v>150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3" t="s">
        <v>83</v>
      </c>
      <c r="BK137" s="209">
        <f>ROUND(I137*H137,2)</f>
        <v>0</v>
      </c>
      <c r="BL137" s="13" t="s">
        <v>149</v>
      </c>
      <c r="BM137" s="208" t="s">
        <v>186</v>
      </c>
    </row>
    <row r="138" s="2" customFormat="1">
      <c r="A138" s="34"/>
      <c r="B138" s="35"/>
      <c r="C138" s="36"/>
      <c r="D138" s="210" t="s">
        <v>152</v>
      </c>
      <c r="E138" s="36"/>
      <c r="F138" s="211" t="s">
        <v>187</v>
      </c>
      <c r="G138" s="36"/>
      <c r="H138" s="36"/>
      <c r="I138" s="212"/>
      <c r="J138" s="36"/>
      <c r="K138" s="36"/>
      <c r="L138" s="40"/>
      <c r="M138" s="213"/>
      <c r="N138" s="214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152</v>
      </c>
      <c r="AU138" s="13" t="s">
        <v>76</v>
      </c>
    </row>
    <row r="139" s="2" customFormat="1">
      <c r="A139" s="34"/>
      <c r="B139" s="35"/>
      <c r="C139" s="36"/>
      <c r="D139" s="210" t="s">
        <v>154</v>
      </c>
      <c r="E139" s="36"/>
      <c r="F139" s="215" t="s">
        <v>188</v>
      </c>
      <c r="G139" s="36"/>
      <c r="H139" s="36"/>
      <c r="I139" s="212"/>
      <c r="J139" s="36"/>
      <c r="K139" s="36"/>
      <c r="L139" s="40"/>
      <c r="M139" s="213"/>
      <c r="N139" s="214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154</v>
      </c>
      <c r="AU139" s="13" t="s">
        <v>76</v>
      </c>
    </row>
    <row r="140" s="2" customFormat="1" ht="14.4" customHeight="1">
      <c r="A140" s="34"/>
      <c r="B140" s="35"/>
      <c r="C140" s="196" t="s">
        <v>189</v>
      </c>
      <c r="D140" s="196" t="s">
        <v>145</v>
      </c>
      <c r="E140" s="197" t="s">
        <v>190</v>
      </c>
      <c r="F140" s="198" t="s">
        <v>191</v>
      </c>
      <c r="G140" s="199" t="s">
        <v>168</v>
      </c>
      <c r="H140" s="200">
        <v>4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41</v>
      </c>
      <c r="O140" s="8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8" t="s">
        <v>149</v>
      </c>
      <c r="AT140" s="208" t="s">
        <v>145</v>
      </c>
      <c r="AU140" s="208" t="s">
        <v>76</v>
      </c>
      <c r="AY140" s="13" t="s">
        <v>150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3" t="s">
        <v>83</v>
      </c>
      <c r="BK140" s="209">
        <f>ROUND(I140*H140,2)</f>
        <v>0</v>
      </c>
      <c r="BL140" s="13" t="s">
        <v>149</v>
      </c>
      <c r="BM140" s="208" t="s">
        <v>192</v>
      </c>
    </row>
    <row r="141" s="2" customFormat="1">
      <c r="A141" s="34"/>
      <c r="B141" s="35"/>
      <c r="C141" s="36"/>
      <c r="D141" s="210" t="s">
        <v>152</v>
      </c>
      <c r="E141" s="36"/>
      <c r="F141" s="211" t="s">
        <v>193</v>
      </c>
      <c r="G141" s="36"/>
      <c r="H141" s="36"/>
      <c r="I141" s="212"/>
      <c r="J141" s="36"/>
      <c r="K141" s="36"/>
      <c r="L141" s="40"/>
      <c r="M141" s="213"/>
      <c r="N141" s="214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152</v>
      </c>
      <c r="AU141" s="13" t="s">
        <v>76</v>
      </c>
    </row>
    <row r="142" s="2" customFormat="1">
      <c r="A142" s="34"/>
      <c r="B142" s="35"/>
      <c r="C142" s="36"/>
      <c r="D142" s="210" t="s">
        <v>154</v>
      </c>
      <c r="E142" s="36"/>
      <c r="F142" s="215" t="s">
        <v>194</v>
      </c>
      <c r="G142" s="36"/>
      <c r="H142" s="36"/>
      <c r="I142" s="212"/>
      <c r="J142" s="36"/>
      <c r="K142" s="36"/>
      <c r="L142" s="40"/>
      <c r="M142" s="213"/>
      <c r="N142" s="214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154</v>
      </c>
      <c r="AU142" s="13" t="s">
        <v>76</v>
      </c>
    </row>
    <row r="143" s="2" customFormat="1" ht="14.4" customHeight="1">
      <c r="A143" s="34"/>
      <c r="B143" s="35"/>
      <c r="C143" s="196" t="s">
        <v>174</v>
      </c>
      <c r="D143" s="196" t="s">
        <v>145</v>
      </c>
      <c r="E143" s="197" t="s">
        <v>195</v>
      </c>
      <c r="F143" s="198" t="s">
        <v>196</v>
      </c>
      <c r="G143" s="199" t="s">
        <v>197</v>
      </c>
      <c r="H143" s="200">
        <v>2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41</v>
      </c>
      <c r="O143" s="87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8" t="s">
        <v>149</v>
      </c>
      <c r="AT143" s="208" t="s">
        <v>145</v>
      </c>
      <c r="AU143" s="208" t="s">
        <v>76</v>
      </c>
      <c r="AY143" s="13" t="s">
        <v>150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3" t="s">
        <v>83</v>
      </c>
      <c r="BK143" s="209">
        <f>ROUND(I143*H143,2)</f>
        <v>0</v>
      </c>
      <c r="BL143" s="13" t="s">
        <v>149</v>
      </c>
      <c r="BM143" s="208" t="s">
        <v>198</v>
      </c>
    </row>
    <row r="144" s="2" customFormat="1">
      <c r="A144" s="34"/>
      <c r="B144" s="35"/>
      <c r="C144" s="36"/>
      <c r="D144" s="210" t="s">
        <v>152</v>
      </c>
      <c r="E144" s="36"/>
      <c r="F144" s="211" t="s">
        <v>199</v>
      </c>
      <c r="G144" s="36"/>
      <c r="H144" s="36"/>
      <c r="I144" s="212"/>
      <c r="J144" s="36"/>
      <c r="K144" s="36"/>
      <c r="L144" s="40"/>
      <c r="M144" s="213"/>
      <c r="N144" s="214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152</v>
      </c>
      <c r="AU144" s="13" t="s">
        <v>76</v>
      </c>
    </row>
    <row r="145" s="2" customFormat="1">
      <c r="A145" s="34"/>
      <c r="B145" s="35"/>
      <c r="C145" s="36"/>
      <c r="D145" s="210" t="s">
        <v>154</v>
      </c>
      <c r="E145" s="36"/>
      <c r="F145" s="215" t="s">
        <v>200</v>
      </c>
      <c r="G145" s="36"/>
      <c r="H145" s="36"/>
      <c r="I145" s="212"/>
      <c r="J145" s="36"/>
      <c r="K145" s="36"/>
      <c r="L145" s="40"/>
      <c r="M145" s="213"/>
      <c r="N145" s="214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154</v>
      </c>
      <c r="AU145" s="13" t="s">
        <v>76</v>
      </c>
    </row>
    <row r="146" s="2" customFormat="1" ht="14.4" customHeight="1">
      <c r="A146" s="34"/>
      <c r="B146" s="35"/>
      <c r="C146" s="196" t="s">
        <v>201</v>
      </c>
      <c r="D146" s="196" t="s">
        <v>145</v>
      </c>
      <c r="E146" s="197" t="s">
        <v>202</v>
      </c>
      <c r="F146" s="198" t="s">
        <v>203</v>
      </c>
      <c r="G146" s="199" t="s">
        <v>204</v>
      </c>
      <c r="H146" s="200">
        <v>0.55000000000000004</v>
      </c>
      <c r="I146" s="201"/>
      <c r="J146" s="202">
        <f>ROUND(I146*H146,2)</f>
        <v>0</v>
      </c>
      <c r="K146" s="203"/>
      <c r="L146" s="40"/>
      <c r="M146" s="204" t="s">
        <v>1</v>
      </c>
      <c r="N146" s="205" t="s">
        <v>41</v>
      </c>
      <c r="O146" s="87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8" t="s">
        <v>149</v>
      </c>
      <c r="AT146" s="208" t="s">
        <v>145</v>
      </c>
      <c r="AU146" s="208" t="s">
        <v>76</v>
      </c>
      <c r="AY146" s="13" t="s">
        <v>150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3" t="s">
        <v>83</v>
      </c>
      <c r="BK146" s="209">
        <f>ROUND(I146*H146,2)</f>
        <v>0</v>
      </c>
      <c r="BL146" s="13" t="s">
        <v>149</v>
      </c>
      <c r="BM146" s="208" t="s">
        <v>205</v>
      </c>
    </row>
    <row r="147" s="2" customFormat="1">
      <c r="A147" s="34"/>
      <c r="B147" s="35"/>
      <c r="C147" s="36"/>
      <c r="D147" s="210" t="s">
        <v>152</v>
      </c>
      <c r="E147" s="36"/>
      <c r="F147" s="211" t="s">
        <v>206</v>
      </c>
      <c r="G147" s="36"/>
      <c r="H147" s="36"/>
      <c r="I147" s="212"/>
      <c r="J147" s="36"/>
      <c r="K147" s="36"/>
      <c r="L147" s="40"/>
      <c r="M147" s="213"/>
      <c r="N147" s="214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152</v>
      </c>
      <c r="AU147" s="13" t="s">
        <v>76</v>
      </c>
    </row>
    <row r="148" s="2" customFormat="1">
      <c r="A148" s="34"/>
      <c r="B148" s="35"/>
      <c r="C148" s="36"/>
      <c r="D148" s="210" t="s">
        <v>154</v>
      </c>
      <c r="E148" s="36"/>
      <c r="F148" s="215" t="s">
        <v>207</v>
      </c>
      <c r="G148" s="36"/>
      <c r="H148" s="36"/>
      <c r="I148" s="212"/>
      <c r="J148" s="36"/>
      <c r="K148" s="36"/>
      <c r="L148" s="40"/>
      <c r="M148" s="213"/>
      <c r="N148" s="214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154</v>
      </c>
      <c r="AU148" s="13" t="s">
        <v>76</v>
      </c>
    </row>
    <row r="149" s="2" customFormat="1">
      <c r="A149" s="34"/>
      <c r="B149" s="35"/>
      <c r="C149" s="36"/>
      <c r="D149" s="210" t="s">
        <v>208</v>
      </c>
      <c r="E149" s="36"/>
      <c r="F149" s="215" t="s">
        <v>209</v>
      </c>
      <c r="G149" s="36"/>
      <c r="H149" s="36"/>
      <c r="I149" s="212"/>
      <c r="J149" s="36"/>
      <c r="K149" s="36"/>
      <c r="L149" s="40"/>
      <c r="M149" s="213"/>
      <c r="N149" s="214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208</v>
      </c>
      <c r="AU149" s="13" t="s">
        <v>76</v>
      </c>
    </row>
    <row r="150" s="2" customFormat="1" ht="14.4" customHeight="1">
      <c r="A150" s="34"/>
      <c r="B150" s="35"/>
      <c r="C150" s="196" t="s">
        <v>210</v>
      </c>
      <c r="D150" s="196" t="s">
        <v>145</v>
      </c>
      <c r="E150" s="197" t="s">
        <v>211</v>
      </c>
      <c r="F150" s="198" t="s">
        <v>212</v>
      </c>
      <c r="G150" s="199" t="s">
        <v>204</v>
      </c>
      <c r="H150" s="200">
        <v>0.55000000000000004</v>
      </c>
      <c r="I150" s="201"/>
      <c r="J150" s="202">
        <f>ROUND(I150*H150,2)</f>
        <v>0</v>
      </c>
      <c r="K150" s="203"/>
      <c r="L150" s="40"/>
      <c r="M150" s="204" t="s">
        <v>1</v>
      </c>
      <c r="N150" s="205" t="s">
        <v>41</v>
      </c>
      <c r="O150" s="87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8" t="s">
        <v>149</v>
      </c>
      <c r="AT150" s="208" t="s">
        <v>145</v>
      </c>
      <c r="AU150" s="208" t="s">
        <v>76</v>
      </c>
      <c r="AY150" s="13" t="s">
        <v>150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3" t="s">
        <v>83</v>
      </c>
      <c r="BK150" s="209">
        <f>ROUND(I150*H150,2)</f>
        <v>0</v>
      </c>
      <c r="BL150" s="13" t="s">
        <v>149</v>
      </c>
      <c r="BM150" s="208" t="s">
        <v>213</v>
      </c>
    </row>
    <row r="151" s="2" customFormat="1">
      <c r="A151" s="34"/>
      <c r="B151" s="35"/>
      <c r="C151" s="36"/>
      <c r="D151" s="210" t="s">
        <v>152</v>
      </c>
      <c r="E151" s="36"/>
      <c r="F151" s="211" t="s">
        <v>214</v>
      </c>
      <c r="G151" s="36"/>
      <c r="H151" s="36"/>
      <c r="I151" s="212"/>
      <c r="J151" s="36"/>
      <c r="K151" s="36"/>
      <c r="L151" s="40"/>
      <c r="M151" s="213"/>
      <c r="N151" s="214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152</v>
      </c>
      <c r="AU151" s="13" t="s">
        <v>76</v>
      </c>
    </row>
    <row r="152" s="2" customFormat="1">
      <c r="A152" s="34"/>
      <c r="B152" s="35"/>
      <c r="C152" s="36"/>
      <c r="D152" s="210" t="s">
        <v>154</v>
      </c>
      <c r="E152" s="36"/>
      <c r="F152" s="215" t="s">
        <v>215</v>
      </c>
      <c r="G152" s="36"/>
      <c r="H152" s="36"/>
      <c r="I152" s="212"/>
      <c r="J152" s="36"/>
      <c r="K152" s="36"/>
      <c r="L152" s="40"/>
      <c r="M152" s="213"/>
      <c r="N152" s="214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154</v>
      </c>
      <c r="AU152" s="13" t="s">
        <v>76</v>
      </c>
    </row>
    <row r="153" s="2" customFormat="1" ht="14.4" customHeight="1">
      <c r="A153" s="34"/>
      <c r="B153" s="35"/>
      <c r="C153" s="196" t="s">
        <v>216</v>
      </c>
      <c r="D153" s="196" t="s">
        <v>145</v>
      </c>
      <c r="E153" s="197" t="s">
        <v>217</v>
      </c>
      <c r="F153" s="198" t="s">
        <v>218</v>
      </c>
      <c r="G153" s="199" t="s">
        <v>197</v>
      </c>
      <c r="H153" s="200">
        <v>2</v>
      </c>
      <c r="I153" s="201"/>
      <c r="J153" s="202">
        <f>ROUND(I153*H153,2)</f>
        <v>0</v>
      </c>
      <c r="K153" s="203"/>
      <c r="L153" s="40"/>
      <c r="M153" s="204" t="s">
        <v>1</v>
      </c>
      <c r="N153" s="205" t="s">
        <v>41</v>
      </c>
      <c r="O153" s="87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8" t="s">
        <v>149</v>
      </c>
      <c r="AT153" s="208" t="s">
        <v>145</v>
      </c>
      <c r="AU153" s="208" t="s">
        <v>76</v>
      </c>
      <c r="AY153" s="13" t="s">
        <v>150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3" t="s">
        <v>83</v>
      </c>
      <c r="BK153" s="209">
        <f>ROUND(I153*H153,2)</f>
        <v>0</v>
      </c>
      <c r="BL153" s="13" t="s">
        <v>149</v>
      </c>
      <c r="BM153" s="208" t="s">
        <v>219</v>
      </c>
    </row>
    <row r="154" s="2" customFormat="1">
      <c r="A154" s="34"/>
      <c r="B154" s="35"/>
      <c r="C154" s="36"/>
      <c r="D154" s="210" t="s">
        <v>152</v>
      </c>
      <c r="E154" s="36"/>
      <c r="F154" s="211" t="s">
        <v>220</v>
      </c>
      <c r="G154" s="36"/>
      <c r="H154" s="36"/>
      <c r="I154" s="212"/>
      <c r="J154" s="36"/>
      <c r="K154" s="36"/>
      <c r="L154" s="40"/>
      <c r="M154" s="213"/>
      <c r="N154" s="214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152</v>
      </c>
      <c r="AU154" s="13" t="s">
        <v>76</v>
      </c>
    </row>
    <row r="155" s="2" customFormat="1">
      <c r="A155" s="34"/>
      <c r="B155" s="35"/>
      <c r="C155" s="36"/>
      <c r="D155" s="210" t="s">
        <v>154</v>
      </c>
      <c r="E155" s="36"/>
      <c r="F155" s="215" t="s">
        <v>221</v>
      </c>
      <c r="G155" s="36"/>
      <c r="H155" s="36"/>
      <c r="I155" s="212"/>
      <c r="J155" s="36"/>
      <c r="K155" s="36"/>
      <c r="L155" s="40"/>
      <c r="M155" s="213"/>
      <c r="N155" s="214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154</v>
      </c>
      <c r="AU155" s="13" t="s">
        <v>76</v>
      </c>
    </row>
    <row r="156" s="2" customFormat="1" ht="14.4" customHeight="1">
      <c r="A156" s="34"/>
      <c r="B156" s="35"/>
      <c r="C156" s="196" t="s">
        <v>222</v>
      </c>
      <c r="D156" s="196" t="s">
        <v>145</v>
      </c>
      <c r="E156" s="197" t="s">
        <v>223</v>
      </c>
      <c r="F156" s="198" t="s">
        <v>224</v>
      </c>
      <c r="G156" s="199" t="s">
        <v>185</v>
      </c>
      <c r="H156" s="200">
        <v>1120</v>
      </c>
      <c r="I156" s="201"/>
      <c r="J156" s="202">
        <f>ROUND(I156*H156,2)</f>
        <v>0</v>
      </c>
      <c r="K156" s="203"/>
      <c r="L156" s="40"/>
      <c r="M156" s="204" t="s">
        <v>1</v>
      </c>
      <c r="N156" s="205" t="s">
        <v>41</v>
      </c>
      <c r="O156" s="87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8" t="s">
        <v>149</v>
      </c>
      <c r="AT156" s="208" t="s">
        <v>145</v>
      </c>
      <c r="AU156" s="208" t="s">
        <v>76</v>
      </c>
      <c r="AY156" s="13" t="s">
        <v>150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3" t="s">
        <v>83</v>
      </c>
      <c r="BK156" s="209">
        <f>ROUND(I156*H156,2)</f>
        <v>0</v>
      </c>
      <c r="BL156" s="13" t="s">
        <v>149</v>
      </c>
      <c r="BM156" s="208" t="s">
        <v>225</v>
      </c>
    </row>
    <row r="157" s="2" customFormat="1">
      <c r="A157" s="34"/>
      <c r="B157" s="35"/>
      <c r="C157" s="36"/>
      <c r="D157" s="210" t="s">
        <v>152</v>
      </c>
      <c r="E157" s="36"/>
      <c r="F157" s="211" t="s">
        <v>226</v>
      </c>
      <c r="G157" s="36"/>
      <c r="H157" s="36"/>
      <c r="I157" s="212"/>
      <c r="J157" s="36"/>
      <c r="K157" s="36"/>
      <c r="L157" s="40"/>
      <c r="M157" s="213"/>
      <c r="N157" s="214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152</v>
      </c>
      <c r="AU157" s="13" t="s">
        <v>76</v>
      </c>
    </row>
    <row r="158" s="2" customFormat="1">
      <c r="A158" s="34"/>
      <c r="B158" s="35"/>
      <c r="C158" s="36"/>
      <c r="D158" s="210" t="s">
        <v>154</v>
      </c>
      <c r="E158" s="36"/>
      <c r="F158" s="215" t="s">
        <v>227</v>
      </c>
      <c r="G158" s="36"/>
      <c r="H158" s="36"/>
      <c r="I158" s="212"/>
      <c r="J158" s="36"/>
      <c r="K158" s="36"/>
      <c r="L158" s="40"/>
      <c r="M158" s="213"/>
      <c r="N158" s="214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154</v>
      </c>
      <c r="AU158" s="13" t="s">
        <v>76</v>
      </c>
    </row>
    <row r="159" s="10" customFormat="1">
      <c r="A159" s="10"/>
      <c r="B159" s="216"/>
      <c r="C159" s="217"/>
      <c r="D159" s="210" t="s">
        <v>156</v>
      </c>
      <c r="E159" s="218" t="s">
        <v>1</v>
      </c>
      <c r="F159" s="219" t="s">
        <v>228</v>
      </c>
      <c r="G159" s="217"/>
      <c r="H159" s="220">
        <v>1120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26" t="s">
        <v>156</v>
      </c>
      <c r="AU159" s="226" t="s">
        <v>76</v>
      </c>
      <c r="AV159" s="10" t="s">
        <v>85</v>
      </c>
      <c r="AW159" s="10" t="s">
        <v>32</v>
      </c>
      <c r="AX159" s="10" t="s">
        <v>76</v>
      </c>
      <c r="AY159" s="226" t="s">
        <v>150</v>
      </c>
    </row>
    <row r="160" s="11" customFormat="1">
      <c r="A160" s="11"/>
      <c r="B160" s="238"/>
      <c r="C160" s="239"/>
      <c r="D160" s="210" t="s">
        <v>156</v>
      </c>
      <c r="E160" s="240" t="s">
        <v>1</v>
      </c>
      <c r="F160" s="241" t="s">
        <v>229</v>
      </c>
      <c r="G160" s="239"/>
      <c r="H160" s="242">
        <v>1120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T160" s="248" t="s">
        <v>156</v>
      </c>
      <c r="AU160" s="248" t="s">
        <v>76</v>
      </c>
      <c r="AV160" s="11" t="s">
        <v>149</v>
      </c>
      <c r="AW160" s="11" t="s">
        <v>32</v>
      </c>
      <c r="AX160" s="11" t="s">
        <v>83</v>
      </c>
      <c r="AY160" s="248" t="s">
        <v>150</v>
      </c>
    </row>
    <row r="161" s="2" customFormat="1" ht="14.4" customHeight="1">
      <c r="A161" s="34"/>
      <c r="B161" s="35"/>
      <c r="C161" s="196" t="s">
        <v>230</v>
      </c>
      <c r="D161" s="196" t="s">
        <v>145</v>
      </c>
      <c r="E161" s="197" t="s">
        <v>231</v>
      </c>
      <c r="F161" s="198" t="s">
        <v>232</v>
      </c>
      <c r="G161" s="199" t="s">
        <v>185</v>
      </c>
      <c r="H161" s="200">
        <v>1120</v>
      </c>
      <c r="I161" s="201"/>
      <c r="J161" s="202">
        <f>ROUND(I161*H161,2)</f>
        <v>0</v>
      </c>
      <c r="K161" s="203"/>
      <c r="L161" s="40"/>
      <c r="M161" s="204" t="s">
        <v>1</v>
      </c>
      <c r="N161" s="205" t="s">
        <v>41</v>
      </c>
      <c r="O161" s="87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8" t="s">
        <v>149</v>
      </c>
      <c r="AT161" s="208" t="s">
        <v>145</v>
      </c>
      <c r="AU161" s="208" t="s">
        <v>76</v>
      </c>
      <c r="AY161" s="13" t="s">
        <v>150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3" t="s">
        <v>83</v>
      </c>
      <c r="BK161" s="209">
        <f>ROUND(I161*H161,2)</f>
        <v>0</v>
      </c>
      <c r="BL161" s="13" t="s">
        <v>149</v>
      </c>
      <c r="BM161" s="208" t="s">
        <v>233</v>
      </c>
    </row>
    <row r="162" s="2" customFormat="1">
      <c r="A162" s="34"/>
      <c r="B162" s="35"/>
      <c r="C162" s="36"/>
      <c r="D162" s="210" t="s">
        <v>152</v>
      </c>
      <c r="E162" s="36"/>
      <c r="F162" s="211" t="s">
        <v>234</v>
      </c>
      <c r="G162" s="36"/>
      <c r="H162" s="36"/>
      <c r="I162" s="212"/>
      <c r="J162" s="36"/>
      <c r="K162" s="36"/>
      <c r="L162" s="40"/>
      <c r="M162" s="213"/>
      <c r="N162" s="214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152</v>
      </c>
      <c r="AU162" s="13" t="s">
        <v>76</v>
      </c>
    </row>
    <row r="163" s="2" customFormat="1">
      <c r="A163" s="34"/>
      <c r="B163" s="35"/>
      <c r="C163" s="36"/>
      <c r="D163" s="210" t="s">
        <v>154</v>
      </c>
      <c r="E163" s="36"/>
      <c r="F163" s="215" t="s">
        <v>227</v>
      </c>
      <c r="G163" s="36"/>
      <c r="H163" s="36"/>
      <c r="I163" s="212"/>
      <c r="J163" s="36"/>
      <c r="K163" s="36"/>
      <c r="L163" s="40"/>
      <c r="M163" s="213"/>
      <c r="N163" s="214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154</v>
      </c>
      <c r="AU163" s="13" t="s">
        <v>76</v>
      </c>
    </row>
    <row r="164" s="10" customFormat="1">
      <c r="A164" s="10"/>
      <c r="B164" s="216"/>
      <c r="C164" s="217"/>
      <c r="D164" s="210" t="s">
        <v>156</v>
      </c>
      <c r="E164" s="218" t="s">
        <v>1</v>
      </c>
      <c r="F164" s="219" t="s">
        <v>228</v>
      </c>
      <c r="G164" s="217"/>
      <c r="H164" s="220">
        <v>1120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26" t="s">
        <v>156</v>
      </c>
      <c r="AU164" s="226" t="s">
        <v>76</v>
      </c>
      <c r="AV164" s="10" t="s">
        <v>85</v>
      </c>
      <c r="AW164" s="10" t="s">
        <v>32</v>
      </c>
      <c r="AX164" s="10" t="s">
        <v>76</v>
      </c>
      <c r="AY164" s="226" t="s">
        <v>150</v>
      </c>
    </row>
    <row r="165" s="11" customFormat="1">
      <c r="A165" s="11"/>
      <c r="B165" s="238"/>
      <c r="C165" s="239"/>
      <c r="D165" s="210" t="s">
        <v>156</v>
      </c>
      <c r="E165" s="240" t="s">
        <v>1</v>
      </c>
      <c r="F165" s="241" t="s">
        <v>229</v>
      </c>
      <c r="G165" s="239"/>
      <c r="H165" s="242">
        <v>1120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T165" s="248" t="s">
        <v>156</v>
      </c>
      <c r="AU165" s="248" t="s">
        <v>76</v>
      </c>
      <c r="AV165" s="11" t="s">
        <v>149</v>
      </c>
      <c r="AW165" s="11" t="s">
        <v>32</v>
      </c>
      <c r="AX165" s="11" t="s">
        <v>83</v>
      </c>
      <c r="AY165" s="248" t="s">
        <v>150</v>
      </c>
    </row>
    <row r="166" s="2" customFormat="1" ht="14.4" customHeight="1">
      <c r="A166" s="34"/>
      <c r="B166" s="35"/>
      <c r="C166" s="196" t="s">
        <v>235</v>
      </c>
      <c r="D166" s="196" t="s">
        <v>145</v>
      </c>
      <c r="E166" s="197" t="s">
        <v>236</v>
      </c>
      <c r="F166" s="198" t="s">
        <v>237</v>
      </c>
      <c r="G166" s="199" t="s">
        <v>161</v>
      </c>
      <c r="H166" s="200">
        <v>0.20000000000000001</v>
      </c>
      <c r="I166" s="201"/>
      <c r="J166" s="202">
        <f>ROUND(I166*H166,2)</f>
        <v>0</v>
      </c>
      <c r="K166" s="203"/>
      <c r="L166" s="40"/>
      <c r="M166" s="204" t="s">
        <v>1</v>
      </c>
      <c r="N166" s="205" t="s">
        <v>41</v>
      </c>
      <c r="O166" s="87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8" t="s">
        <v>238</v>
      </c>
      <c r="AT166" s="208" t="s">
        <v>145</v>
      </c>
      <c r="AU166" s="208" t="s">
        <v>76</v>
      </c>
      <c r="AY166" s="13" t="s">
        <v>150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3" t="s">
        <v>83</v>
      </c>
      <c r="BK166" s="209">
        <f>ROUND(I166*H166,2)</f>
        <v>0</v>
      </c>
      <c r="BL166" s="13" t="s">
        <v>238</v>
      </c>
      <c r="BM166" s="208" t="s">
        <v>239</v>
      </c>
    </row>
    <row r="167" s="2" customFormat="1">
      <c r="A167" s="34"/>
      <c r="B167" s="35"/>
      <c r="C167" s="36"/>
      <c r="D167" s="210" t="s">
        <v>152</v>
      </c>
      <c r="E167" s="36"/>
      <c r="F167" s="211" t="s">
        <v>240</v>
      </c>
      <c r="G167" s="36"/>
      <c r="H167" s="36"/>
      <c r="I167" s="212"/>
      <c r="J167" s="36"/>
      <c r="K167" s="36"/>
      <c r="L167" s="40"/>
      <c r="M167" s="213"/>
      <c r="N167" s="214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152</v>
      </c>
      <c r="AU167" s="13" t="s">
        <v>76</v>
      </c>
    </row>
    <row r="168" s="2" customFormat="1">
      <c r="A168" s="34"/>
      <c r="B168" s="35"/>
      <c r="C168" s="36"/>
      <c r="D168" s="210" t="s">
        <v>154</v>
      </c>
      <c r="E168" s="36"/>
      <c r="F168" s="215" t="s">
        <v>241</v>
      </c>
      <c r="G168" s="36"/>
      <c r="H168" s="36"/>
      <c r="I168" s="212"/>
      <c r="J168" s="36"/>
      <c r="K168" s="36"/>
      <c r="L168" s="40"/>
      <c r="M168" s="213"/>
      <c r="N168" s="214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154</v>
      </c>
      <c r="AU168" s="13" t="s">
        <v>76</v>
      </c>
    </row>
    <row r="169" s="2" customFormat="1" ht="14.4" customHeight="1">
      <c r="A169" s="34"/>
      <c r="B169" s="35"/>
      <c r="C169" s="196" t="s">
        <v>8</v>
      </c>
      <c r="D169" s="196" t="s">
        <v>145</v>
      </c>
      <c r="E169" s="197" t="s">
        <v>242</v>
      </c>
      <c r="F169" s="198" t="s">
        <v>243</v>
      </c>
      <c r="G169" s="199" t="s">
        <v>161</v>
      </c>
      <c r="H169" s="200">
        <v>4.5</v>
      </c>
      <c r="I169" s="201"/>
      <c r="J169" s="202">
        <f>ROUND(I169*H169,2)</f>
        <v>0</v>
      </c>
      <c r="K169" s="203"/>
      <c r="L169" s="40"/>
      <c r="M169" s="204" t="s">
        <v>1</v>
      </c>
      <c r="N169" s="205" t="s">
        <v>41</v>
      </c>
      <c r="O169" s="87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8" t="s">
        <v>238</v>
      </c>
      <c r="AT169" s="208" t="s">
        <v>145</v>
      </c>
      <c r="AU169" s="208" t="s">
        <v>76</v>
      </c>
      <c r="AY169" s="13" t="s">
        <v>150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3" t="s">
        <v>83</v>
      </c>
      <c r="BK169" s="209">
        <f>ROUND(I169*H169,2)</f>
        <v>0</v>
      </c>
      <c r="BL169" s="13" t="s">
        <v>238</v>
      </c>
      <c r="BM169" s="208" t="s">
        <v>244</v>
      </c>
    </row>
    <row r="170" s="2" customFormat="1">
      <c r="A170" s="34"/>
      <c r="B170" s="35"/>
      <c r="C170" s="36"/>
      <c r="D170" s="210" t="s">
        <v>152</v>
      </c>
      <c r="E170" s="36"/>
      <c r="F170" s="211" t="s">
        <v>245</v>
      </c>
      <c r="G170" s="36"/>
      <c r="H170" s="36"/>
      <c r="I170" s="212"/>
      <c r="J170" s="36"/>
      <c r="K170" s="36"/>
      <c r="L170" s="40"/>
      <c r="M170" s="213"/>
      <c r="N170" s="214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152</v>
      </c>
      <c r="AU170" s="13" t="s">
        <v>76</v>
      </c>
    </row>
    <row r="171" s="2" customFormat="1">
      <c r="A171" s="34"/>
      <c r="B171" s="35"/>
      <c r="C171" s="36"/>
      <c r="D171" s="210" t="s">
        <v>154</v>
      </c>
      <c r="E171" s="36"/>
      <c r="F171" s="215" t="s">
        <v>241</v>
      </c>
      <c r="G171" s="36"/>
      <c r="H171" s="36"/>
      <c r="I171" s="212"/>
      <c r="J171" s="36"/>
      <c r="K171" s="36"/>
      <c r="L171" s="40"/>
      <c r="M171" s="213"/>
      <c r="N171" s="214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154</v>
      </c>
      <c r="AU171" s="13" t="s">
        <v>76</v>
      </c>
    </row>
    <row r="172" s="10" customFormat="1">
      <c r="A172" s="10"/>
      <c r="B172" s="216"/>
      <c r="C172" s="217"/>
      <c r="D172" s="210" t="s">
        <v>156</v>
      </c>
      <c r="E172" s="218" t="s">
        <v>1</v>
      </c>
      <c r="F172" s="219" t="s">
        <v>246</v>
      </c>
      <c r="G172" s="217"/>
      <c r="H172" s="220">
        <v>4.5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26" t="s">
        <v>156</v>
      </c>
      <c r="AU172" s="226" t="s">
        <v>76</v>
      </c>
      <c r="AV172" s="10" t="s">
        <v>85</v>
      </c>
      <c r="AW172" s="10" t="s">
        <v>32</v>
      </c>
      <c r="AX172" s="10" t="s">
        <v>83</v>
      </c>
      <c r="AY172" s="226" t="s">
        <v>150</v>
      </c>
    </row>
    <row r="173" s="2" customFormat="1" ht="24.15" customHeight="1">
      <c r="A173" s="34"/>
      <c r="B173" s="35"/>
      <c r="C173" s="196" t="s">
        <v>247</v>
      </c>
      <c r="D173" s="196" t="s">
        <v>145</v>
      </c>
      <c r="E173" s="197" t="s">
        <v>248</v>
      </c>
      <c r="F173" s="198" t="s">
        <v>249</v>
      </c>
      <c r="G173" s="199" t="s">
        <v>161</v>
      </c>
      <c r="H173" s="200">
        <v>249.55000000000001</v>
      </c>
      <c r="I173" s="201"/>
      <c r="J173" s="202">
        <f>ROUND(I173*H173,2)</f>
        <v>0</v>
      </c>
      <c r="K173" s="203"/>
      <c r="L173" s="40"/>
      <c r="M173" s="204" t="s">
        <v>1</v>
      </c>
      <c r="N173" s="205" t="s">
        <v>41</v>
      </c>
      <c r="O173" s="87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8" t="s">
        <v>238</v>
      </c>
      <c r="AT173" s="208" t="s">
        <v>145</v>
      </c>
      <c r="AU173" s="208" t="s">
        <v>76</v>
      </c>
      <c r="AY173" s="13" t="s">
        <v>150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3" t="s">
        <v>83</v>
      </c>
      <c r="BK173" s="209">
        <f>ROUND(I173*H173,2)</f>
        <v>0</v>
      </c>
      <c r="BL173" s="13" t="s">
        <v>238</v>
      </c>
      <c r="BM173" s="208" t="s">
        <v>250</v>
      </c>
    </row>
    <row r="174" s="2" customFormat="1">
      <c r="A174" s="34"/>
      <c r="B174" s="35"/>
      <c r="C174" s="36"/>
      <c r="D174" s="210" t="s">
        <v>152</v>
      </c>
      <c r="E174" s="36"/>
      <c r="F174" s="211" t="s">
        <v>251</v>
      </c>
      <c r="G174" s="36"/>
      <c r="H174" s="36"/>
      <c r="I174" s="212"/>
      <c r="J174" s="36"/>
      <c r="K174" s="36"/>
      <c r="L174" s="40"/>
      <c r="M174" s="213"/>
      <c r="N174" s="214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152</v>
      </c>
      <c r="AU174" s="13" t="s">
        <v>76</v>
      </c>
    </row>
    <row r="175" s="2" customFormat="1">
      <c r="A175" s="34"/>
      <c r="B175" s="35"/>
      <c r="C175" s="36"/>
      <c r="D175" s="210" t="s">
        <v>154</v>
      </c>
      <c r="E175" s="36"/>
      <c r="F175" s="215" t="s">
        <v>252</v>
      </c>
      <c r="G175" s="36"/>
      <c r="H175" s="36"/>
      <c r="I175" s="212"/>
      <c r="J175" s="36"/>
      <c r="K175" s="36"/>
      <c r="L175" s="40"/>
      <c r="M175" s="213"/>
      <c r="N175" s="214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154</v>
      </c>
      <c r="AU175" s="13" t="s">
        <v>76</v>
      </c>
    </row>
    <row r="176" s="10" customFormat="1">
      <c r="A176" s="10"/>
      <c r="B176" s="216"/>
      <c r="C176" s="217"/>
      <c r="D176" s="210" t="s">
        <v>156</v>
      </c>
      <c r="E176" s="218" t="s">
        <v>1</v>
      </c>
      <c r="F176" s="219" t="s">
        <v>253</v>
      </c>
      <c r="G176" s="217"/>
      <c r="H176" s="220">
        <v>249.55000000000001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26" t="s">
        <v>156</v>
      </c>
      <c r="AU176" s="226" t="s">
        <v>76</v>
      </c>
      <c r="AV176" s="10" t="s">
        <v>85</v>
      </c>
      <c r="AW176" s="10" t="s">
        <v>32</v>
      </c>
      <c r="AX176" s="10" t="s">
        <v>83</v>
      </c>
      <c r="AY176" s="226" t="s">
        <v>150</v>
      </c>
    </row>
    <row r="177" s="2" customFormat="1" ht="37.8" customHeight="1">
      <c r="A177" s="34"/>
      <c r="B177" s="35"/>
      <c r="C177" s="196" t="s">
        <v>254</v>
      </c>
      <c r="D177" s="196" t="s">
        <v>145</v>
      </c>
      <c r="E177" s="197" t="s">
        <v>255</v>
      </c>
      <c r="F177" s="198" t="s">
        <v>256</v>
      </c>
      <c r="G177" s="199" t="s">
        <v>161</v>
      </c>
      <c r="H177" s="200">
        <v>4.5</v>
      </c>
      <c r="I177" s="201"/>
      <c r="J177" s="202">
        <f>ROUND(I177*H177,2)</f>
        <v>0</v>
      </c>
      <c r="K177" s="203"/>
      <c r="L177" s="40"/>
      <c r="M177" s="204" t="s">
        <v>1</v>
      </c>
      <c r="N177" s="205" t="s">
        <v>41</v>
      </c>
      <c r="O177" s="87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8" t="s">
        <v>238</v>
      </c>
      <c r="AT177" s="208" t="s">
        <v>145</v>
      </c>
      <c r="AU177" s="208" t="s">
        <v>76</v>
      </c>
      <c r="AY177" s="13" t="s">
        <v>150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3" t="s">
        <v>83</v>
      </c>
      <c r="BK177" s="209">
        <f>ROUND(I177*H177,2)</f>
        <v>0</v>
      </c>
      <c r="BL177" s="13" t="s">
        <v>238</v>
      </c>
      <c r="BM177" s="208" t="s">
        <v>257</v>
      </c>
    </row>
    <row r="178" s="2" customFormat="1">
      <c r="A178" s="34"/>
      <c r="B178" s="35"/>
      <c r="C178" s="36"/>
      <c r="D178" s="210" t="s">
        <v>152</v>
      </c>
      <c r="E178" s="36"/>
      <c r="F178" s="211" t="s">
        <v>258</v>
      </c>
      <c r="G178" s="36"/>
      <c r="H178" s="36"/>
      <c r="I178" s="212"/>
      <c r="J178" s="36"/>
      <c r="K178" s="36"/>
      <c r="L178" s="40"/>
      <c r="M178" s="213"/>
      <c r="N178" s="214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152</v>
      </c>
      <c r="AU178" s="13" t="s">
        <v>76</v>
      </c>
    </row>
    <row r="179" s="2" customFormat="1">
      <c r="A179" s="34"/>
      <c r="B179" s="35"/>
      <c r="C179" s="36"/>
      <c r="D179" s="210" t="s">
        <v>154</v>
      </c>
      <c r="E179" s="36"/>
      <c r="F179" s="215" t="s">
        <v>252</v>
      </c>
      <c r="G179" s="36"/>
      <c r="H179" s="36"/>
      <c r="I179" s="212"/>
      <c r="J179" s="36"/>
      <c r="K179" s="36"/>
      <c r="L179" s="40"/>
      <c r="M179" s="213"/>
      <c r="N179" s="214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154</v>
      </c>
      <c r="AU179" s="13" t="s">
        <v>76</v>
      </c>
    </row>
    <row r="180" s="10" customFormat="1">
      <c r="A180" s="10"/>
      <c r="B180" s="216"/>
      <c r="C180" s="217"/>
      <c r="D180" s="210" t="s">
        <v>156</v>
      </c>
      <c r="E180" s="218" t="s">
        <v>1</v>
      </c>
      <c r="F180" s="219" t="s">
        <v>259</v>
      </c>
      <c r="G180" s="217"/>
      <c r="H180" s="220">
        <v>4.5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26" t="s">
        <v>156</v>
      </c>
      <c r="AU180" s="226" t="s">
        <v>76</v>
      </c>
      <c r="AV180" s="10" t="s">
        <v>85</v>
      </c>
      <c r="AW180" s="10" t="s">
        <v>32</v>
      </c>
      <c r="AX180" s="10" t="s">
        <v>83</v>
      </c>
      <c r="AY180" s="226" t="s">
        <v>150</v>
      </c>
    </row>
    <row r="181" s="2" customFormat="1" ht="24.15" customHeight="1">
      <c r="A181" s="34"/>
      <c r="B181" s="35"/>
      <c r="C181" s="196" t="s">
        <v>260</v>
      </c>
      <c r="D181" s="196" t="s">
        <v>145</v>
      </c>
      <c r="E181" s="197" t="s">
        <v>261</v>
      </c>
      <c r="F181" s="198" t="s">
        <v>262</v>
      </c>
      <c r="G181" s="199" t="s">
        <v>161</v>
      </c>
      <c r="H181" s="200">
        <v>3.976</v>
      </c>
      <c r="I181" s="201"/>
      <c r="J181" s="202">
        <f>ROUND(I181*H181,2)</f>
        <v>0</v>
      </c>
      <c r="K181" s="203"/>
      <c r="L181" s="40"/>
      <c r="M181" s="204" t="s">
        <v>1</v>
      </c>
      <c r="N181" s="205" t="s">
        <v>41</v>
      </c>
      <c r="O181" s="87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8" t="s">
        <v>238</v>
      </c>
      <c r="AT181" s="208" t="s">
        <v>145</v>
      </c>
      <c r="AU181" s="208" t="s">
        <v>76</v>
      </c>
      <c r="AY181" s="13" t="s">
        <v>150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3" t="s">
        <v>83</v>
      </c>
      <c r="BK181" s="209">
        <f>ROUND(I181*H181,2)</f>
        <v>0</v>
      </c>
      <c r="BL181" s="13" t="s">
        <v>238</v>
      </c>
      <c r="BM181" s="208" t="s">
        <v>263</v>
      </c>
    </row>
    <row r="182" s="2" customFormat="1">
      <c r="A182" s="34"/>
      <c r="B182" s="35"/>
      <c r="C182" s="36"/>
      <c r="D182" s="210" t="s">
        <v>152</v>
      </c>
      <c r="E182" s="36"/>
      <c r="F182" s="211" t="s">
        <v>264</v>
      </c>
      <c r="G182" s="36"/>
      <c r="H182" s="36"/>
      <c r="I182" s="212"/>
      <c r="J182" s="36"/>
      <c r="K182" s="36"/>
      <c r="L182" s="40"/>
      <c r="M182" s="213"/>
      <c r="N182" s="214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152</v>
      </c>
      <c r="AU182" s="13" t="s">
        <v>76</v>
      </c>
    </row>
    <row r="183" s="2" customFormat="1">
      <c r="A183" s="34"/>
      <c r="B183" s="35"/>
      <c r="C183" s="36"/>
      <c r="D183" s="210" t="s">
        <v>154</v>
      </c>
      <c r="E183" s="36"/>
      <c r="F183" s="215" t="s">
        <v>252</v>
      </c>
      <c r="G183" s="36"/>
      <c r="H183" s="36"/>
      <c r="I183" s="212"/>
      <c r="J183" s="36"/>
      <c r="K183" s="36"/>
      <c r="L183" s="40"/>
      <c r="M183" s="213"/>
      <c r="N183" s="214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154</v>
      </c>
      <c r="AU183" s="13" t="s">
        <v>76</v>
      </c>
    </row>
    <row r="184" s="10" customFormat="1">
      <c r="A184" s="10"/>
      <c r="B184" s="216"/>
      <c r="C184" s="217"/>
      <c r="D184" s="210" t="s">
        <v>156</v>
      </c>
      <c r="E184" s="218" t="s">
        <v>1</v>
      </c>
      <c r="F184" s="219" t="s">
        <v>265</v>
      </c>
      <c r="G184" s="217"/>
      <c r="H184" s="220">
        <v>3.976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26" t="s">
        <v>156</v>
      </c>
      <c r="AU184" s="226" t="s">
        <v>76</v>
      </c>
      <c r="AV184" s="10" t="s">
        <v>85</v>
      </c>
      <c r="AW184" s="10" t="s">
        <v>32</v>
      </c>
      <c r="AX184" s="10" t="s">
        <v>83</v>
      </c>
      <c r="AY184" s="226" t="s">
        <v>150</v>
      </c>
    </row>
    <row r="185" s="2" customFormat="1" ht="14.4" customHeight="1">
      <c r="A185" s="34"/>
      <c r="B185" s="35"/>
      <c r="C185" s="196" t="s">
        <v>266</v>
      </c>
      <c r="D185" s="196" t="s">
        <v>145</v>
      </c>
      <c r="E185" s="197" t="s">
        <v>267</v>
      </c>
      <c r="F185" s="198" t="s">
        <v>268</v>
      </c>
      <c r="G185" s="199" t="s">
        <v>168</v>
      </c>
      <c r="H185" s="200">
        <v>4</v>
      </c>
      <c r="I185" s="201"/>
      <c r="J185" s="202">
        <f>ROUND(I185*H185,2)</f>
        <v>0</v>
      </c>
      <c r="K185" s="203"/>
      <c r="L185" s="40"/>
      <c r="M185" s="204" t="s">
        <v>1</v>
      </c>
      <c r="N185" s="205" t="s">
        <v>41</v>
      </c>
      <c r="O185" s="87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8" t="s">
        <v>238</v>
      </c>
      <c r="AT185" s="208" t="s">
        <v>145</v>
      </c>
      <c r="AU185" s="208" t="s">
        <v>76</v>
      </c>
      <c r="AY185" s="13" t="s">
        <v>150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3" t="s">
        <v>83</v>
      </c>
      <c r="BK185" s="209">
        <f>ROUND(I185*H185,2)</f>
        <v>0</v>
      </c>
      <c r="BL185" s="13" t="s">
        <v>238</v>
      </c>
      <c r="BM185" s="208" t="s">
        <v>269</v>
      </c>
    </row>
    <row r="186" s="2" customFormat="1">
      <c r="A186" s="34"/>
      <c r="B186" s="35"/>
      <c r="C186" s="36"/>
      <c r="D186" s="210" t="s">
        <v>152</v>
      </c>
      <c r="E186" s="36"/>
      <c r="F186" s="211" t="s">
        <v>270</v>
      </c>
      <c r="G186" s="36"/>
      <c r="H186" s="36"/>
      <c r="I186" s="212"/>
      <c r="J186" s="36"/>
      <c r="K186" s="36"/>
      <c r="L186" s="40"/>
      <c r="M186" s="213"/>
      <c r="N186" s="214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152</v>
      </c>
      <c r="AU186" s="13" t="s">
        <v>76</v>
      </c>
    </row>
    <row r="187" s="2" customFormat="1">
      <c r="A187" s="34"/>
      <c r="B187" s="35"/>
      <c r="C187" s="36"/>
      <c r="D187" s="210" t="s">
        <v>154</v>
      </c>
      <c r="E187" s="36"/>
      <c r="F187" s="215" t="s">
        <v>271</v>
      </c>
      <c r="G187" s="36"/>
      <c r="H187" s="36"/>
      <c r="I187" s="212"/>
      <c r="J187" s="36"/>
      <c r="K187" s="36"/>
      <c r="L187" s="40"/>
      <c r="M187" s="213"/>
      <c r="N187" s="214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154</v>
      </c>
      <c r="AU187" s="13" t="s">
        <v>76</v>
      </c>
    </row>
    <row r="188" s="10" customFormat="1">
      <c r="A188" s="10"/>
      <c r="B188" s="216"/>
      <c r="C188" s="217"/>
      <c r="D188" s="210" t="s">
        <v>156</v>
      </c>
      <c r="E188" s="218" t="s">
        <v>1</v>
      </c>
      <c r="F188" s="219" t="s">
        <v>272</v>
      </c>
      <c r="G188" s="217"/>
      <c r="H188" s="220">
        <v>4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26" t="s">
        <v>156</v>
      </c>
      <c r="AU188" s="226" t="s">
        <v>76</v>
      </c>
      <c r="AV188" s="10" t="s">
        <v>85</v>
      </c>
      <c r="AW188" s="10" t="s">
        <v>32</v>
      </c>
      <c r="AX188" s="10" t="s">
        <v>83</v>
      </c>
      <c r="AY188" s="226" t="s">
        <v>150</v>
      </c>
    </row>
    <row r="189" s="2" customFormat="1" ht="14.4" customHeight="1">
      <c r="A189" s="34"/>
      <c r="B189" s="35"/>
      <c r="C189" s="196" t="s">
        <v>273</v>
      </c>
      <c r="D189" s="196" t="s">
        <v>145</v>
      </c>
      <c r="E189" s="197" t="s">
        <v>274</v>
      </c>
      <c r="F189" s="198" t="s">
        <v>275</v>
      </c>
      <c r="G189" s="199" t="s">
        <v>168</v>
      </c>
      <c r="H189" s="200">
        <v>4</v>
      </c>
      <c r="I189" s="201"/>
      <c r="J189" s="202">
        <f>ROUND(I189*H189,2)</f>
        <v>0</v>
      </c>
      <c r="K189" s="203"/>
      <c r="L189" s="40"/>
      <c r="M189" s="204" t="s">
        <v>1</v>
      </c>
      <c r="N189" s="205" t="s">
        <v>41</v>
      </c>
      <c r="O189" s="87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8" t="s">
        <v>276</v>
      </c>
      <c r="AT189" s="208" t="s">
        <v>145</v>
      </c>
      <c r="AU189" s="208" t="s">
        <v>76</v>
      </c>
      <c r="AY189" s="13" t="s">
        <v>150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3" t="s">
        <v>83</v>
      </c>
      <c r="BK189" s="209">
        <f>ROUND(I189*H189,2)</f>
        <v>0</v>
      </c>
      <c r="BL189" s="13" t="s">
        <v>276</v>
      </c>
      <c r="BM189" s="208" t="s">
        <v>277</v>
      </c>
    </row>
    <row r="190" s="2" customFormat="1">
      <c r="A190" s="34"/>
      <c r="B190" s="35"/>
      <c r="C190" s="36"/>
      <c r="D190" s="210" t="s">
        <v>152</v>
      </c>
      <c r="E190" s="36"/>
      <c r="F190" s="211" t="s">
        <v>275</v>
      </c>
      <c r="G190" s="36"/>
      <c r="H190" s="36"/>
      <c r="I190" s="212"/>
      <c r="J190" s="36"/>
      <c r="K190" s="36"/>
      <c r="L190" s="40"/>
      <c r="M190" s="213"/>
      <c r="N190" s="214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152</v>
      </c>
      <c r="AU190" s="13" t="s">
        <v>76</v>
      </c>
    </row>
    <row r="191" s="2" customFormat="1" ht="14.4" customHeight="1">
      <c r="A191" s="34"/>
      <c r="B191" s="35"/>
      <c r="C191" s="196" t="s">
        <v>7</v>
      </c>
      <c r="D191" s="196" t="s">
        <v>145</v>
      </c>
      <c r="E191" s="197" t="s">
        <v>278</v>
      </c>
      <c r="F191" s="198" t="s">
        <v>279</v>
      </c>
      <c r="G191" s="199" t="s">
        <v>168</v>
      </c>
      <c r="H191" s="200">
        <v>4</v>
      </c>
      <c r="I191" s="201"/>
      <c r="J191" s="202">
        <f>ROUND(I191*H191,2)</f>
        <v>0</v>
      </c>
      <c r="K191" s="203"/>
      <c r="L191" s="40"/>
      <c r="M191" s="204" t="s">
        <v>1</v>
      </c>
      <c r="N191" s="205" t="s">
        <v>41</v>
      </c>
      <c r="O191" s="87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8" t="s">
        <v>276</v>
      </c>
      <c r="AT191" s="208" t="s">
        <v>145</v>
      </c>
      <c r="AU191" s="208" t="s">
        <v>76</v>
      </c>
      <c r="AY191" s="13" t="s">
        <v>150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3" t="s">
        <v>83</v>
      </c>
      <c r="BK191" s="209">
        <f>ROUND(I191*H191,2)</f>
        <v>0</v>
      </c>
      <c r="BL191" s="13" t="s">
        <v>276</v>
      </c>
      <c r="BM191" s="208" t="s">
        <v>280</v>
      </c>
    </row>
    <row r="192" s="2" customFormat="1">
      <c r="A192" s="34"/>
      <c r="B192" s="35"/>
      <c r="C192" s="36"/>
      <c r="D192" s="210" t="s">
        <v>152</v>
      </c>
      <c r="E192" s="36"/>
      <c r="F192" s="211" t="s">
        <v>279</v>
      </c>
      <c r="G192" s="36"/>
      <c r="H192" s="36"/>
      <c r="I192" s="212"/>
      <c r="J192" s="36"/>
      <c r="K192" s="36"/>
      <c r="L192" s="40"/>
      <c r="M192" s="249"/>
      <c r="N192" s="250"/>
      <c r="O192" s="251"/>
      <c r="P192" s="251"/>
      <c r="Q192" s="251"/>
      <c r="R192" s="251"/>
      <c r="S192" s="251"/>
      <c r="T192" s="25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152</v>
      </c>
      <c r="AU192" s="13" t="s">
        <v>76</v>
      </c>
    </row>
    <row r="193" s="2" customFormat="1" ht="6.96" customHeight="1">
      <c r="A193" s="34"/>
      <c r="B193" s="62"/>
      <c r="C193" s="63"/>
      <c r="D193" s="63"/>
      <c r="E193" s="63"/>
      <c r="F193" s="63"/>
      <c r="G193" s="63"/>
      <c r="H193" s="63"/>
      <c r="I193" s="63"/>
      <c r="J193" s="63"/>
      <c r="K193" s="63"/>
      <c r="L193" s="40"/>
      <c r="M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</row>
  </sheetData>
  <sheetProtection sheet="1" autoFilter="0" formatColumns="0" formatRows="0" objects="1" scenarios="1" spinCount="100000" saltValue="FjNl4Lt9DSyNpAaHmOAZnTt3b9IMtQjpTCoJaWRNzEqCyNDcyynEiEC+i/0R+RZu2lcCKCUSEQeSwFhkOgtqmg==" hashValue="tVMEOD7hoYqatB3i7wTueVkpfayhNt9sZWLV//+ThdSPvlE2xl0QxNKrKsJWv1XTL/R4wTuog5GZN+Q++ZlwrA==" algorithmName="SHA-512" password="CC35"/>
  <autoFilter ref="C119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85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Výměna pražců a kolejnic, čištění kolejového lože v úseku Blížejov - Domažlice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124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281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15. 7. 2020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46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28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30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33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46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35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36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38</v>
      </c>
      <c r="G34" s="34"/>
      <c r="H34" s="34"/>
      <c r="I34" s="157" t="s">
        <v>37</v>
      </c>
      <c r="J34" s="157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40</v>
      </c>
      <c r="E35" s="146" t="s">
        <v>41</v>
      </c>
      <c r="F35" s="159">
        <f>ROUND((SUM(BE120:BE210)),  2)</f>
        <v>0</v>
      </c>
      <c r="G35" s="34"/>
      <c r="H35" s="34"/>
      <c r="I35" s="160">
        <v>0.20999999999999999</v>
      </c>
      <c r="J35" s="159">
        <f>ROUND(((SUM(BE120:BE210))*I35),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42</v>
      </c>
      <c r="F36" s="159">
        <f>ROUND((SUM(BF120:BF210)),  2)</f>
        <v>0</v>
      </c>
      <c r="G36" s="34"/>
      <c r="H36" s="34"/>
      <c r="I36" s="160">
        <v>0.14999999999999999</v>
      </c>
      <c r="J36" s="159">
        <f>ROUND(((SUM(BF120:BF210))*I36),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43</v>
      </c>
      <c r="F37" s="159">
        <f>ROUND((SUM(BG120:BG210)),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44</v>
      </c>
      <c r="F38" s="159">
        <f>ROUND((SUM(BH120:BH210)),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45</v>
      </c>
      <c r="F39" s="159">
        <f>ROUND((SUM(BI120:BI210)),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Výměna pražců a kolejnic, čištění kolejového lože v úseku Blížejov - Domažlice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124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1.2 - Oprava přejezdu P 626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28" t="s">
        <v>22</v>
      </c>
      <c r="J91" s="75" t="str">
        <f>IF(J14="","",J14)</f>
        <v>15. 7. 2020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 - OŘ Plzeň</v>
      </c>
      <c r="G93" s="36"/>
      <c r="H93" s="36"/>
      <c r="I93" s="28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28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132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Výměna pražců a kolejnic, čištění kolejového lože v úseku Blížejov - Domažlice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123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124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125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1.2 - Oprava přejezdu P 626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28" t="s">
        <v>22</v>
      </c>
      <c r="J114" s="75" t="str">
        <f>IF(J14="","",J14)</f>
        <v>15. 7. 2020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 - OŘ Plzeň</v>
      </c>
      <c r="G116" s="36"/>
      <c r="H116" s="36"/>
      <c r="I116" s="28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28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133</v>
      </c>
      <c r="D119" s="187" t="s">
        <v>61</v>
      </c>
      <c r="E119" s="187" t="s">
        <v>57</v>
      </c>
      <c r="F119" s="187" t="s">
        <v>58</v>
      </c>
      <c r="G119" s="187" t="s">
        <v>134</v>
      </c>
      <c r="H119" s="187" t="s">
        <v>135</v>
      </c>
      <c r="I119" s="187" t="s">
        <v>136</v>
      </c>
      <c r="J119" s="188" t="s">
        <v>129</v>
      </c>
      <c r="K119" s="189" t="s">
        <v>137</v>
      </c>
      <c r="L119" s="190"/>
      <c r="M119" s="96" t="s">
        <v>1</v>
      </c>
      <c r="N119" s="97" t="s">
        <v>40</v>
      </c>
      <c r="O119" s="97" t="s">
        <v>138</v>
      </c>
      <c r="P119" s="97" t="s">
        <v>139</v>
      </c>
      <c r="Q119" s="97" t="s">
        <v>140</v>
      </c>
      <c r="R119" s="97" t="s">
        <v>141</v>
      </c>
      <c r="S119" s="97" t="s">
        <v>142</v>
      </c>
      <c r="T119" s="98" t="s">
        <v>143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144</v>
      </c>
      <c r="D120" s="36"/>
      <c r="E120" s="36"/>
      <c r="F120" s="36"/>
      <c r="G120" s="36"/>
      <c r="H120" s="36"/>
      <c r="I120" s="36"/>
      <c r="J120" s="191">
        <f>BK120</f>
        <v>0</v>
      </c>
      <c r="K120" s="36"/>
      <c r="L120" s="40"/>
      <c r="M120" s="99"/>
      <c r="N120" s="192"/>
      <c r="O120" s="100"/>
      <c r="P120" s="193">
        <f>SUM(P121:P210)</f>
        <v>0</v>
      </c>
      <c r="Q120" s="100"/>
      <c r="R120" s="193">
        <f>SUM(R121:R210)</f>
        <v>15.9138</v>
      </c>
      <c r="S120" s="100"/>
      <c r="T120" s="194">
        <f>SUM(T121:T210)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131</v>
      </c>
      <c r="BK120" s="195">
        <f>SUM(BK121:BK210)</f>
        <v>0</v>
      </c>
    </row>
    <row r="121" s="2" customFormat="1" ht="14.4" customHeight="1">
      <c r="A121" s="34"/>
      <c r="B121" s="35"/>
      <c r="C121" s="196" t="s">
        <v>83</v>
      </c>
      <c r="D121" s="196" t="s">
        <v>145</v>
      </c>
      <c r="E121" s="197" t="s">
        <v>282</v>
      </c>
      <c r="F121" s="198" t="s">
        <v>283</v>
      </c>
      <c r="G121" s="199" t="s">
        <v>148</v>
      </c>
      <c r="H121" s="200">
        <v>9.4499999999999993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149</v>
      </c>
      <c r="AT121" s="208" t="s">
        <v>145</v>
      </c>
      <c r="AU121" s="208" t="s">
        <v>76</v>
      </c>
      <c r="AY121" s="13" t="s">
        <v>150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83</v>
      </c>
      <c r="BK121" s="209">
        <f>ROUND(I121*H121,2)</f>
        <v>0</v>
      </c>
      <c r="BL121" s="13" t="s">
        <v>149</v>
      </c>
      <c r="BM121" s="208" t="s">
        <v>284</v>
      </c>
    </row>
    <row r="122" s="2" customFormat="1">
      <c r="A122" s="34"/>
      <c r="B122" s="35"/>
      <c r="C122" s="36"/>
      <c r="D122" s="210" t="s">
        <v>152</v>
      </c>
      <c r="E122" s="36"/>
      <c r="F122" s="211" t="s">
        <v>285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152</v>
      </c>
      <c r="AU122" s="13" t="s">
        <v>76</v>
      </c>
    </row>
    <row r="123" s="2" customFormat="1">
      <c r="A123" s="34"/>
      <c r="B123" s="35"/>
      <c r="C123" s="36"/>
      <c r="D123" s="210" t="s">
        <v>154</v>
      </c>
      <c r="E123" s="36"/>
      <c r="F123" s="215" t="s">
        <v>286</v>
      </c>
      <c r="G123" s="36"/>
      <c r="H123" s="36"/>
      <c r="I123" s="212"/>
      <c r="J123" s="36"/>
      <c r="K123" s="36"/>
      <c r="L123" s="40"/>
      <c r="M123" s="213"/>
      <c r="N123" s="214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154</v>
      </c>
      <c r="AU123" s="13" t="s">
        <v>76</v>
      </c>
    </row>
    <row r="124" s="10" customFormat="1">
      <c r="A124" s="10"/>
      <c r="B124" s="216"/>
      <c r="C124" s="217"/>
      <c r="D124" s="210" t="s">
        <v>156</v>
      </c>
      <c r="E124" s="218" t="s">
        <v>1</v>
      </c>
      <c r="F124" s="219" t="s">
        <v>287</v>
      </c>
      <c r="G124" s="217"/>
      <c r="H124" s="220">
        <v>9.4499999999999993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6" t="s">
        <v>156</v>
      </c>
      <c r="AU124" s="226" t="s">
        <v>76</v>
      </c>
      <c r="AV124" s="10" t="s">
        <v>85</v>
      </c>
      <c r="AW124" s="10" t="s">
        <v>32</v>
      </c>
      <c r="AX124" s="10" t="s">
        <v>83</v>
      </c>
      <c r="AY124" s="226" t="s">
        <v>150</v>
      </c>
    </row>
    <row r="125" s="2" customFormat="1" ht="14.4" customHeight="1">
      <c r="A125" s="34"/>
      <c r="B125" s="35"/>
      <c r="C125" s="196" t="s">
        <v>85</v>
      </c>
      <c r="D125" s="196" t="s">
        <v>145</v>
      </c>
      <c r="E125" s="197" t="s">
        <v>288</v>
      </c>
      <c r="F125" s="198" t="s">
        <v>289</v>
      </c>
      <c r="G125" s="199" t="s">
        <v>148</v>
      </c>
      <c r="H125" s="200">
        <v>9.4499999999999993</v>
      </c>
      <c r="I125" s="201"/>
      <c r="J125" s="202">
        <f>ROUND(I125*H125,2)</f>
        <v>0</v>
      </c>
      <c r="K125" s="203"/>
      <c r="L125" s="40"/>
      <c r="M125" s="204" t="s">
        <v>1</v>
      </c>
      <c r="N125" s="205" t="s">
        <v>41</v>
      </c>
      <c r="O125" s="87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8" t="s">
        <v>149</v>
      </c>
      <c r="AT125" s="208" t="s">
        <v>145</v>
      </c>
      <c r="AU125" s="208" t="s">
        <v>76</v>
      </c>
      <c r="AY125" s="13" t="s">
        <v>150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3" t="s">
        <v>83</v>
      </c>
      <c r="BK125" s="209">
        <f>ROUND(I125*H125,2)</f>
        <v>0</v>
      </c>
      <c r="BL125" s="13" t="s">
        <v>149</v>
      </c>
      <c r="BM125" s="208" t="s">
        <v>290</v>
      </c>
    </row>
    <row r="126" s="2" customFormat="1">
      <c r="A126" s="34"/>
      <c r="B126" s="35"/>
      <c r="C126" s="36"/>
      <c r="D126" s="210" t="s">
        <v>152</v>
      </c>
      <c r="E126" s="36"/>
      <c r="F126" s="211" t="s">
        <v>291</v>
      </c>
      <c r="G126" s="36"/>
      <c r="H126" s="36"/>
      <c r="I126" s="212"/>
      <c r="J126" s="36"/>
      <c r="K126" s="36"/>
      <c r="L126" s="40"/>
      <c r="M126" s="213"/>
      <c r="N126" s="214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152</v>
      </c>
      <c r="AU126" s="13" t="s">
        <v>76</v>
      </c>
    </row>
    <row r="127" s="2" customFormat="1">
      <c r="A127" s="34"/>
      <c r="B127" s="35"/>
      <c r="C127" s="36"/>
      <c r="D127" s="210" t="s">
        <v>154</v>
      </c>
      <c r="E127" s="36"/>
      <c r="F127" s="215" t="s">
        <v>292</v>
      </c>
      <c r="G127" s="36"/>
      <c r="H127" s="36"/>
      <c r="I127" s="212"/>
      <c r="J127" s="36"/>
      <c r="K127" s="36"/>
      <c r="L127" s="40"/>
      <c r="M127" s="213"/>
      <c r="N127" s="214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154</v>
      </c>
      <c r="AU127" s="13" t="s">
        <v>76</v>
      </c>
    </row>
    <row r="128" s="10" customFormat="1">
      <c r="A128" s="10"/>
      <c r="B128" s="216"/>
      <c r="C128" s="217"/>
      <c r="D128" s="210" t="s">
        <v>156</v>
      </c>
      <c r="E128" s="218" t="s">
        <v>1</v>
      </c>
      <c r="F128" s="219" t="s">
        <v>287</v>
      </c>
      <c r="G128" s="217"/>
      <c r="H128" s="220">
        <v>9.4499999999999993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6" t="s">
        <v>156</v>
      </c>
      <c r="AU128" s="226" t="s">
        <v>76</v>
      </c>
      <c r="AV128" s="10" t="s">
        <v>85</v>
      </c>
      <c r="AW128" s="10" t="s">
        <v>32</v>
      </c>
      <c r="AX128" s="10" t="s">
        <v>83</v>
      </c>
      <c r="AY128" s="226" t="s">
        <v>150</v>
      </c>
    </row>
    <row r="129" s="2" customFormat="1" ht="14.4" customHeight="1">
      <c r="A129" s="34"/>
      <c r="B129" s="35"/>
      <c r="C129" s="196" t="s">
        <v>165</v>
      </c>
      <c r="D129" s="196" t="s">
        <v>145</v>
      </c>
      <c r="E129" s="197" t="s">
        <v>293</v>
      </c>
      <c r="F129" s="198" t="s">
        <v>294</v>
      </c>
      <c r="G129" s="199" t="s">
        <v>295</v>
      </c>
      <c r="H129" s="200">
        <v>27</v>
      </c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41</v>
      </c>
      <c r="O129" s="87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8" t="s">
        <v>149</v>
      </c>
      <c r="AT129" s="208" t="s">
        <v>145</v>
      </c>
      <c r="AU129" s="208" t="s">
        <v>76</v>
      </c>
      <c r="AY129" s="13" t="s">
        <v>150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3" t="s">
        <v>83</v>
      </c>
      <c r="BK129" s="209">
        <f>ROUND(I129*H129,2)</f>
        <v>0</v>
      </c>
      <c r="BL129" s="13" t="s">
        <v>149</v>
      </c>
      <c r="BM129" s="208" t="s">
        <v>296</v>
      </c>
    </row>
    <row r="130" s="2" customFormat="1">
      <c r="A130" s="34"/>
      <c r="B130" s="35"/>
      <c r="C130" s="36"/>
      <c r="D130" s="210" t="s">
        <v>152</v>
      </c>
      <c r="E130" s="36"/>
      <c r="F130" s="211" t="s">
        <v>297</v>
      </c>
      <c r="G130" s="36"/>
      <c r="H130" s="36"/>
      <c r="I130" s="212"/>
      <c r="J130" s="36"/>
      <c r="K130" s="36"/>
      <c r="L130" s="40"/>
      <c r="M130" s="213"/>
      <c r="N130" s="214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152</v>
      </c>
      <c r="AU130" s="13" t="s">
        <v>76</v>
      </c>
    </row>
    <row r="131" s="2" customFormat="1">
      <c r="A131" s="34"/>
      <c r="B131" s="35"/>
      <c r="C131" s="36"/>
      <c r="D131" s="210" t="s">
        <v>154</v>
      </c>
      <c r="E131" s="36"/>
      <c r="F131" s="215" t="s">
        <v>298</v>
      </c>
      <c r="G131" s="36"/>
      <c r="H131" s="36"/>
      <c r="I131" s="212"/>
      <c r="J131" s="36"/>
      <c r="K131" s="36"/>
      <c r="L131" s="40"/>
      <c r="M131" s="213"/>
      <c r="N131" s="214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154</v>
      </c>
      <c r="AU131" s="13" t="s">
        <v>76</v>
      </c>
    </row>
    <row r="132" s="10" customFormat="1">
      <c r="A132" s="10"/>
      <c r="B132" s="216"/>
      <c r="C132" s="217"/>
      <c r="D132" s="210" t="s">
        <v>156</v>
      </c>
      <c r="E132" s="218" t="s">
        <v>1</v>
      </c>
      <c r="F132" s="219" t="s">
        <v>299</v>
      </c>
      <c r="G132" s="217"/>
      <c r="H132" s="220">
        <v>27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6" t="s">
        <v>156</v>
      </c>
      <c r="AU132" s="226" t="s">
        <v>76</v>
      </c>
      <c r="AV132" s="10" t="s">
        <v>85</v>
      </c>
      <c r="AW132" s="10" t="s">
        <v>32</v>
      </c>
      <c r="AX132" s="10" t="s">
        <v>83</v>
      </c>
      <c r="AY132" s="226" t="s">
        <v>150</v>
      </c>
    </row>
    <row r="133" s="2" customFormat="1" ht="14.4" customHeight="1">
      <c r="A133" s="34"/>
      <c r="B133" s="35"/>
      <c r="C133" s="196" t="s">
        <v>149</v>
      </c>
      <c r="D133" s="196" t="s">
        <v>145</v>
      </c>
      <c r="E133" s="197" t="s">
        <v>300</v>
      </c>
      <c r="F133" s="198" t="s">
        <v>301</v>
      </c>
      <c r="G133" s="199" t="s">
        <v>185</v>
      </c>
      <c r="H133" s="200">
        <v>90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41</v>
      </c>
      <c r="O133" s="87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8" t="s">
        <v>149</v>
      </c>
      <c r="AT133" s="208" t="s">
        <v>145</v>
      </c>
      <c r="AU133" s="208" t="s">
        <v>76</v>
      </c>
      <c r="AY133" s="13" t="s">
        <v>150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3" t="s">
        <v>83</v>
      </c>
      <c r="BK133" s="209">
        <f>ROUND(I133*H133,2)</f>
        <v>0</v>
      </c>
      <c r="BL133" s="13" t="s">
        <v>149</v>
      </c>
      <c r="BM133" s="208" t="s">
        <v>302</v>
      </c>
    </row>
    <row r="134" s="2" customFormat="1">
      <c r="A134" s="34"/>
      <c r="B134" s="35"/>
      <c r="C134" s="36"/>
      <c r="D134" s="210" t="s">
        <v>152</v>
      </c>
      <c r="E134" s="36"/>
      <c r="F134" s="211" t="s">
        <v>303</v>
      </c>
      <c r="G134" s="36"/>
      <c r="H134" s="36"/>
      <c r="I134" s="212"/>
      <c r="J134" s="36"/>
      <c r="K134" s="36"/>
      <c r="L134" s="40"/>
      <c r="M134" s="213"/>
      <c r="N134" s="214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152</v>
      </c>
      <c r="AU134" s="13" t="s">
        <v>76</v>
      </c>
    </row>
    <row r="135" s="2" customFormat="1">
      <c r="A135" s="34"/>
      <c r="B135" s="35"/>
      <c r="C135" s="36"/>
      <c r="D135" s="210" t="s">
        <v>154</v>
      </c>
      <c r="E135" s="36"/>
      <c r="F135" s="215" t="s">
        <v>188</v>
      </c>
      <c r="G135" s="36"/>
      <c r="H135" s="36"/>
      <c r="I135" s="212"/>
      <c r="J135" s="36"/>
      <c r="K135" s="36"/>
      <c r="L135" s="40"/>
      <c r="M135" s="213"/>
      <c r="N135" s="214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154</v>
      </c>
      <c r="AU135" s="13" t="s">
        <v>76</v>
      </c>
    </row>
    <row r="136" s="2" customFormat="1" ht="14.4" customHeight="1">
      <c r="A136" s="34"/>
      <c r="B136" s="35"/>
      <c r="C136" s="196" t="s">
        <v>177</v>
      </c>
      <c r="D136" s="196" t="s">
        <v>145</v>
      </c>
      <c r="E136" s="197" t="s">
        <v>304</v>
      </c>
      <c r="F136" s="198" t="s">
        <v>305</v>
      </c>
      <c r="G136" s="199" t="s">
        <v>168</v>
      </c>
      <c r="H136" s="200">
        <v>4</v>
      </c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41</v>
      </c>
      <c r="O136" s="87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8" t="s">
        <v>149</v>
      </c>
      <c r="AT136" s="208" t="s">
        <v>145</v>
      </c>
      <c r="AU136" s="208" t="s">
        <v>76</v>
      </c>
      <c r="AY136" s="13" t="s">
        <v>150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3" t="s">
        <v>83</v>
      </c>
      <c r="BK136" s="209">
        <f>ROUND(I136*H136,2)</f>
        <v>0</v>
      </c>
      <c r="BL136" s="13" t="s">
        <v>149</v>
      </c>
      <c r="BM136" s="208" t="s">
        <v>306</v>
      </c>
    </row>
    <row r="137" s="2" customFormat="1">
      <c r="A137" s="34"/>
      <c r="B137" s="35"/>
      <c r="C137" s="36"/>
      <c r="D137" s="210" t="s">
        <v>152</v>
      </c>
      <c r="E137" s="36"/>
      <c r="F137" s="211" t="s">
        <v>307</v>
      </c>
      <c r="G137" s="36"/>
      <c r="H137" s="36"/>
      <c r="I137" s="212"/>
      <c r="J137" s="36"/>
      <c r="K137" s="36"/>
      <c r="L137" s="40"/>
      <c r="M137" s="213"/>
      <c r="N137" s="214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152</v>
      </c>
      <c r="AU137" s="13" t="s">
        <v>76</v>
      </c>
    </row>
    <row r="138" s="2" customFormat="1">
      <c r="A138" s="34"/>
      <c r="B138" s="35"/>
      <c r="C138" s="36"/>
      <c r="D138" s="210" t="s">
        <v>154</v>
      </c>
      <c r="E138" s="36"/>
      <c r="F138" s="215" t="s">
        <v>194</v>
      </c>
      <c r="G138" s="36"/>
      <c r="H138" s="36"/>
      <c r="I138" s="212"/>
      <c r="J138" s="36"/>
      <c r="K138" s="36"/>
      <c r="L138" s="40"/>
      <c r="M138" s="213"/>
      <c r="N138" s="214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154</v>
      </c>
      <c r="AU138" s="13" t="s">
        <v>76</v>
      </c>
    </row>
    <row r="139" s="2" customFormat="1">
      <c r="A139" s="34"/>
      <c r="B139" s="35"/>
      <c r="C139" s="36"/>
      <c r="D139" s="210" t="s">
        <v>208</v>
      </c>
      <c r="E139" s="36"/>
      <c r="F139" s="215" t="s">
        <v>308</v>
      </c>
      <c r="G139" s="36"/>
      <c r="H139" s="36"/>
      <c r="I139" s="212"/>
      <c r="J139" s="36"/>
      <c r="K139" s="36"/>
      <c r="L139" s="40"/>
      <c r="M139" s="213"/>
      <c r="N139" s="214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208</v>
      </c>
      <c r="AU139" s="13" t="s">
        <v>76</v>
      </c>
    </row>
    <row r="140" s="2" customFormat="1" ht="14.4" customHeight="1">
      <c r="A140" s="34"/>
      <c r="B140" s="35"/>
      <c r="C140" s="196" t="s">
        <v>182</v>
      </c>
      <c r="D140" s="196" t="s">
        <v>145</v>
      </c>
      <c r="E140" s="197" t="s">
        <v>309</v>
      </c>
      <c r="F140" s="198" t="s">
        <v>310</v>
      </c>
      <c r="G140" s="199" t="s">
        <v>168</v>
      </c>
      <c r="H140" s="200">
        <v>10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41</v>
      </c>
      <c r="O140" s="8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8" t="s">
        <v>149</v>
      </c>
      <c r="AT140" s="208" t="s">
        <v>145</v>
      </c>
      <c r="AU140" s="208" t="s">
        <v>76</v>
      </c>
      <c r="AY140" s="13" t="s">
        <v>150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3" t="s">
        <v>83</v>
      </c>
      <c r="BK140" s="209">
        <f>ROUND(I140*H140,2)</f>
        <v>0</v>
      </c>
      <c r="BL140" s="13" t="s">
        <v>149</v>
      </c>
      <c r="BM140" s="208" t="s">
        <v>311</v>
      </c>
    </row>
    <row r="141" s="2" customFormat="1">
      <c r="A141" s="34"/>
      <c r="B141" s="35"/>
      <c r="C141" s="36"/>
      <c r="D141" s="210" t="s">
        <v>152</v>
      </c>
      <c r="E141" s="36"/>
      <c r="F141" s="211" t="s">
        <v>312</v>
      </c>
      <c r="G141" s="36"/>
      <c r="H141" s="36"/>
      <c r="I141" s="212"/>
      <c r="J141" s="36"/>
      <c r="K141" s="36"/>
      <c r="L141" s="40"/>
      <c r="M141" s="213"/>
      <c r="N141" s="214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152</v>
      </c>
      <c r="AU141" s="13" t="s">
        <v>76</v>
      </c>
    </row>
    <row r="142" s="2" customFormat="1">
      <c r="A142" s="34"/>
      <c r="B142" s="35"/>
      <c r="C142" s="36"/>
      <c r="D142" s="210" t="s">
        <v>154</v>
      </c>
      <c r="E142" s="36"/>
      <c r="F142" s="215" t="s">
        <v>313</v>
      </c>
      <c r="G142" s="36"/>
      <c r="H142" s="36"/>
      <c r="I142" s="212"/>
      <c r="J142" s="36"/>
      <c r="K142" s="36"/>
      <c r="L142" s="40"/>
      <c r="M142" s="213"/>
      <c r="N142" s="214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154</v>
      </c>
      <c r="AU142" s="13" t="s">
        <v>76</v>
      </c>
    </row>
    <row r="143" s="2" customFormat="1" ht="14.4" customHeight="1">
      <c r="A143" s="34"/>
      <c r="B143" s="35"/>
      <c r="C143" s="196" t="s">
        <v>189</v>
      </c>
      <c r="D143" s="196" t="s">
        <v>145</v>
      </c>
      <c r="E143" s="197" t="s">
        <v>314</v>
      </c>
      <c r="F143" s="198" t="s">
        <v>315</v>
      </c>
      <c r="G143" s="199" t="s">
        <v>168</v>
      </c>
      <c r="H143" s="200">
        <v>2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41</v>
      </c>
      <c r="O143" s="87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8" t="s">
        <v>149</v>
      </c>
      <c r="AT143" s="208" t="s">
        <v>145</v>
      </c>
      <c r="AU143" s="208" t="s">
        <v>76</v>
      </c>
      <c r="AY143" s="13" t="s">
        <v>150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3" t="s">
        <v>83</v>
      </c>
      <c r="BK143" s="209">
        <f>ROUND(I143*H143,2)</f>
        <v>0</v>
      </c>
      <c r="BL143" s="13" t="s">
        <v>149</v>
      </c>
      <c r="BM143" s="208" t="s">
        <v>316</v>
      </c>
    </row>
    <row r="144" s="2" customFormat="1">
      <c r="A144" s="34"/>
      <c r="B144" s="35"/>
      <c r="C144" s="36"/>
      <c r="D144" s="210" t="s">
        <v>152</v>
      </c>
      <c r="E144" s="36"/>
      <c r="F144" s="211" t="s">
        <v>317</v>
      </c>
      <c r="G144" s="36"/>
      <c r="H144" s="36"/>
      <c r="I144" s="212"/>
      <c r="J144" s="36"/>
      <c r="K144" s="36"/>
      <c r="L144" s="40"/>
      <c r="M144" s="213"/>
      <c r="N144" s="214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152</v>
      </c>
      <c r="AU144" s="13" t="s">
        <v>76</v>
      </c>
    </row>
    <row r="145" s="2" customFormat="1">
      <c r="A145" s="34"/>
      <c r="B145" s="35"/>
      <c r="C145" s="36"/>
      <c r="D145" s="210" t="s">
        <v>154</v>
      </c>
      <c r="E145" s="36"/>
      <c r="F145" s="215" t="s">
        <v>313</v>
      </c>
      <c r="G145" s="36"/>
      <c r="H145" s="36"/>
      <c r="I145" s="212"/>
      <c r="J145" s="36"/>
      <c r="K145" s="36"/>
      <c r="L145" s="40"/>
      <c r="M145" s="213"/>
      <c r="N145" s="214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154</v>
      </c>
      <c r="AU145" s="13" t="s">
        <v>76</v>
      </c>
    </row>
    <row r="146" s="2" customFormat="1" ht="14.4" customHeight="1">
      <c r="A146" s="34"/>
      <c r="B146" s="35"/>
      <c r="C146" s="196" t="s">
        <v>174</v>
      </c>
      <c r="D146" s="196" t="s">
        <v>145</v>
      </c>
      <c r="E146" s="197" t="s">
        <v>318</v>
      </c>
      <c r="F146" s="198" t="s">
        <v>319</v>
      </c>
      <c r="G146" s="199" t="s">
        <v>185</v>
      </c>
      <c r="H146" s="200">
        <v>18</v>
      </c>
      <c r="I146" s="201"/>
      <c r="J146" s="202">
        <f>ROUND(I146*H146,2)</f>
        <v>0</v>
      </c>
      <c r="K146" s="203"/>
      <c r="L146" s="40"/>
      <c r="M146" s="204" t="s">
        <v>1</v>
      </c>
      <c r="N146" s="205" t="s">
        <v>41</v>
      </c>
      <c r="O146" s="87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8" t="s">
        <v>149</v>
      </c>
      <c r="AT146" s="208" t="s">
        <v>145</v>
      </c>
      <c r="AU146" s="208" t="s">
        <v>76</v>
      </c>
      <c r="AY146" s="13" t="s">
        <v>150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3" t="s">
        <v>83</v>
      </c>
      <c r="BK146" s="209">
        <f>ROUND(I146*H146,2)</f>
        <v>0</v>
      </c>
      <c r="BL146" s="13" t="s">
        <v>149</v>
      </c>
      <c r="BM146" s="208" t="s">
        <v>320</v>
      </c>
    </row>
    <row r="147" s="2" customFormat="1">
      <c r="A147" s="34"/>
      <c r="B147" s="35"/>
      <c r="C147" s="36"/>
      <c r="D147" s="210" t="s">
        <v>152</v>
      </c>
      <c r="E147" s="36"/>
      <c r="F147" s="211" t="s">
        <v>321</v>
      </c>
      <c r="G147" s="36"/>
      <c r="H147" s="36"/>
      <c r="I147" s="212"/>
      <c r="J147" s="36"/>
      <c r="K147" s="36"/>
      <c r="L147" s="40"/>
      <c r="M147" s="213"/>
      <c r="N147" s="214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152</v>
      </c>
      <c r="AU147" s="13" t="s">
        <v>76</v>
      </c>
    </row>
    <row r="148" s="2" customFormat="1">
      <c r="A148" s="34"/>
      <c r="B148" s="35"/>
      <c r="C148" s="36"/>
      <c r="D148" s="210" t="s">
        <v>154</v>
      </c>
      <c r="E148" s="36"/>
      <c r="F148" s="215" t="s">
        <v>322</v>
      </c>
      <c r="G148" s="36"/>
      <c r="H148" s="36"/>
      <c r="I148" s="212"/>
      <c r="J148" s="36"/>
      <c r="K148" s="36"/>
      <c r="L148" s="40"/>
      <c r="M148" s="213"/>
      <c r="N148" s="214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154</v>
      </c>
      <c r="AU148" s="13" t="s">
        <v>76</v>
      </c>
    </row>
    <row r="149" s="2" customFormat="1" ht="14.4" customHeight="1">
      <c r="A149" s="34"/>
      <c r="B149" s="35"/>
      <c r="C149" s="196" t="s">
        <v>201</v>
      </c>
      <c r="D149" s="196" t="s">
        <v>145</v>
      </c>
      <c r="E149" s="197" t="s">
        <v>323</v>
      </c>
      <c r="F149" s="198" t="s">
        <v>324</v>
      </c>
      <c r="G149" s="199" t="s">
        <v>168</v>
      </c>
      <c r="H149" s="200">
        <v>2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41</v>
      </c>
      <c r="O149" s="87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8" t="s">
        <v>149</v>
      </c>
      <c r="AT149" s="208" t="s">
        <v>145</v>
      </c>
      <c r="AU149" s="208" t="s">
        <v>76</v>
      </c>
      <c r="AY149" s="13" t="s">
        <v>150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3" t="s">
        <v>83</v>
      </c>
      <c r="BK149" s="209">
        <f>ROUND(I149*H149,2)</f>
        <v>0</v>
      </c>
      <c r="BL149" s="13" t="s">
        <v>149</v>
      </c>
      <c r="BM149" s="208" t="s">
        <v>325</v>
      </c>
    </row>
    <row r="150" s="2" customFormat="1">
      <c r="A150" s="34"/>
      <c r="B150" s="35"/>
      <c r="C150" s="36"/>
      <c r="D150" s="210" t="s">
        <v>152</v>
      </c>
      <c r="E150" s="36"/>
      <c r="F150" s="211" t="s">
        <v>326</v>
      </c>
      <c r="G150" s="36"/>
      <c r="H150" s="36"/>
      <c r="I150" s="212"/>
      <c r="J150" s="36"/>
      <c r="K150" s="36"/>
      <c r="L150" s="40"/>
      <c r="M150" s="213"/>
      <c r="N150" s="214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152</v>
      </c>
      <c r="AU150" s="13" t="s">
        <v>76</v>
      </c>
    </row>
    <row r="151" s="2" customFormat="1">
      <c r="A151" s="34"/>
      <c r="B151" s="35"/>
      <c r="C151" s="36"/>
      <c r="D151" s="210" t="s">
        <v>154</v>
      </c>
      <c r="E151" s="36"/>
      <c r="F151" s="215" t="s">
        <v>322</v>
      </c>
      <c r="G151" s="36"/>
      <c r="H151" s="36"/>
      <c r="I151" s="212"/>
      <c r="J151" s="36"/>
      <c r="K151" s="36"/>
      <c r="L151" s="40"/>
      <c r="M151" s="213"/>
      <c r="N151" s="214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154</v>
      </c>
      <c r="AU151" s="13" t="s">
        <v>76</v>
      </c>
    </row>
    <row r="152" s="2" customFormat="1" ht="14.4" customHeight="1">
      <c r="A152" s="34"/>
      <c r="B152" s="35"/>
      <c r="C152" s="196" t="s">
        <v>210</v>
      </c>
      <c r="D152" s="196" t="s">
        <v>145</v>
      </c>
      <c r="E152" s="197" t="s">
        <v>327</v>
      </c>
      <c r="F152" s="198" t="s">
        <v>328</v>
      </c>
      <c r="G152" s="199" t="s">
        <v>185</v>
      </c>
      <c r="H152" s="200">
        <v>20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41</v>
      </c>
      <c r="O152" s="87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8" t="s">
        <v>149</v>
      </c>
      <c r="AT152" s="208" t="s">
        <v>145</v>
      </c>
      <c r="AU152" s="208" t="s">
        <v>76</v>
      </c>
      <c r="AY152" s="13" t="s">
        <v>150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3" t="s">
        <v>83</v>
      </c>
      <c r="BK152" s="209">
        <f>ROUND(I152*H152,2)</f>
        <v>0</v>
      </c>
      <c r="BL152" s="13" t="s">
        <v>149</v>
      </c>
      <c r="BM152" s="208" t="s">
        <v>329</v>
      </c>
    </row>
    <row r="153" s="2" customFormat="1">
      <c r="A153" s="34"/>
      <c r="B153" s="35"/>
      <c r="C153" s="36"/>
      <c r="D153" s="210" t="s">
        <v>152</v>
      </c>
      <c r="E153" s="36"/>
      <c r="F153" s="211" t="s">
        <v>330</v>
      </c>
      <c r="G153" s="36"/>
      <c r="H153" s="36"/>
      <c r="I153" s="212"/>
      <c r="J153" s="36"/>
      <c r="K153" s="36"/>
      <c r="L153" s="40"/>
      <c r="M153" s="213"/>
      <c r="N153" s="214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152</v>
      </c>
      <c r="AU153" s="13" t="s">
        <v>76</v>
      </c>
    </row>
    <row r="154" s="2" customFormat="1">
      <c r="A154" s="34"/>
      <c r="B154" s="35"/>
      <c r="C154" s="36"/>
      <c r="D154" s="210" t="s">
        <v>154</v>
      </c>
      <c r="E154" s="36"/>
      <c r="F154" s="215" t="s">
        <v>331</v>
      </c>
      <c r="G154" s="36"/>
      <c r="H154" s="36"/>
      <c r="I154" s="212"/>
      <c r="J154" s="36"/>
      <c r="K154" s="36"/>
      <c r="L154" s="40"/>
      <c r="M154" s="213"/>
      <c r="N154" s="214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154</v>
      </c>
      <c r="AU154" s="13" t="s">
        <v>76</v>
      </c>
    </row>
    <row r="155" s="2" customFormat="1" ht="14.4" customHeight="1">
      <c r="A155" s="34"/>
      <c r="B155" s="35"/>
      <c r="C155" s="196" t="s">
        <v>216</v>
      </c>
      <c r="D155" s="196" t="s">
        <v>145</v>
      </c>
      <c r="E155" s="197" t="s">
        <v>332</v>
      </c>
      <c r="F155" s="198" t="s">
        <v>333</v>
      </c>
      <c r="G155" s="199" t="s">
        <v>295</v>
      </c>
      <c r="H155" s="200">
        <v>46.799999999999997</v>
      </c>
      <c r="I155" s="201"/>
      <c r="J155" s="202">
        <f>ROUND(I155*H155,2)</f>
        <v>0</v>
      </c>
      <c r="K155" s="203"/>
      <c r="L155" s="40"/>
      <c r="M155" s="204" t="s">
        <v>1</v>
      </c>
      <c r="N155" s="205" t="s">
        <v>41</v>
      </c>
      <c r="O155" s="87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8" t="s">
        <v>149</v>
      </c>
      <c r="AT155" s="208" t="s">
        <v>145</v>
      </c>
      <c r="AU155" s="208" t="s">
        <v>76</v>
      </c>
      <c r="AY155" s="13" t="s">
        <v>150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3" t="s">
        <v>83</v>
      </c>
      <c r="BK155" s="209">
        <f>ROUND(I155*H155,2)</f>
        <v>0</v>
      </c>
      <c r="BL155" s="13" t="s">
        <v>149</v>
      </c>
      <c r="BM155" s="208" t="s">
        <v>334</v>
      </c>
    </row>
    <row r="156" s="2" customFormat="1">
      <c r="A156" s="34"/>
      <c r="B156" s="35"/>
      <c r="C156" s="36"/>
      <c r="D156" s="210" t="s">
        <v>152</v>
      </c>
      <c r="E156" s="36"/>
      <c r="F156" s="211" t="s">
        <v>335</v>
      </c>
      <c r="G156" s="36"/>
      <c r="H156" s="36"/>
      <c r="I156" s="212"/>
      <c r="J156" s="36"/>
      <c r="K156" s="36"/>
      <c r="L156" s="40"/>
      <c r="M156" s="213"/>
      <c r="N156" s="214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152</v>
      </c>
      <c r="AU156" s="13" t="s">
        <v>76</v>
      </c>
    </row>
    <row r="157" s="2" customFormat="1">
      <c r="A157" s="34"/>
      <c r="B157" s="35"/>
      <c r="C157" s="36"/>
      <c r="D157" s="210" t="s">
        <v>154</v>
      </c>
      <c r="E157" s="36"/>
      <c r="F157" s="215" t="s">
        <v>336</v>
      </c>
      <c r="G157" s="36"/>
      <c r="H157" s="36"/>
      <c r="I157" s="212"/>
      <c r="J157" s="36"/>
      <c r="K157" s="36"/>
      <c r="L157" s="40"/>
      <c r="M157" s="213"/>
      <c r="N157" s="214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154</v>
      </c>
      <c r="AU157" s="13" t="s">
        <v>76</v>
      </c>
    </row>
    <row r="158" s="10" customFormat="1">
      <c r="A158" s="10"/>
      <c r="B158" s="216"/>
      <c r="C158" s="217"/>
      <c r="D158" s="210" t="s">
        <v>156</v>
      </c>
      <c r="E158" s="218" t="s">
        <v>1</v>
      </c>
      <c r="F158" s="219" t="s">
        <v>337</v>
      </c>
      <c r="G158" s="217"/>
      <c r="H158" s="220">
        <v>46.799999999999997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26" t="s">
        <v>156</v>
      </c>
      <c r="AU158" s="226" t="s">
        <v>76</v>
      </c>
      <c r="AV158" s="10" t="s">
        <v>85</v>
      </c>
      <c r="AW158" s="10" t="s">
        <v>32</v>
      </c>
      <c r="AX158" s="10" t="s">
        <v>83</v>
      </c>
      <c r="AY158" s="226" t="s">
        <v>150</v>
      </c>
    </row>
    <row r="159" s="2" customFormat="1" ht="14.4" customHeight="1">
      <c r="A159" s="34"/>
      <c r="B159" s="35"/>
      <c r="C159" s="196" t="s">
        <v>222</v>
      </c>
      <c r="D159" s="196" t="s">
        <v>145</v>
      </c>
      <c r="E159" s="197" t="s">
        <v>338</v>
      </c>
      <c r="F159" s="198" t="s">
        <v>339</v>
      </c>
      <c r="G159" s="199" t="s">
        <v>185</v>
      </c>
      <c r="H159" s="200">
        <v>40</v>
      </c>
      <c r="I159" s="201"/>
      <c r="J159" s="202">
        <f>ROUND(I159*H159,2)</f>
        <v>0</v>
      </c>
      <c r="K159" s="203"/>
      <c r="L159" s="40"/>
      <c r="M159" s="204" t="s">
        <v>1</v>
      </c>
      <c r="N159" s="205" t="s">
        <v>41</v>
      </c>
      <c r="O159" s="87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8" t="s">
        <v>149</v>
      </c>
      <c r="AT159" s="208" t="s">
        <v>145</v>
      </c>
      <c r="AU159" s="208" t="s">
        <v>76</v>
      </c>
      <c r="AY159" s="13" t="s">
        <v>150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3" t="s">
        <v>83</v>
      </c>
      <c r="BK159" s="209">
        <f>ROUND(I159*H159,2)</f>
        <v>0</v>
      </c>
      <c r="BL159" s="13" t="s">
        <v>149</v>
      </c>
      <c r="BM159" s="208" t="s">
        <v>340</v>
      </c>
    </row>
    <row r="160" s="2" customFormat="1">
      <c r="A160" s="34"/>
      <c r="B160" s="35"/>
      <c r="C160" s="36"/>
      <c r="D160" s="210" t="s">
        <v>152</v>
      </c>
      <c r="E160" s="36"/>
      <c r="F160" s="211" t="s">
        <v>341</v>
      </c>
      <c r="G160" s="36"/>
      <c r="H160" s="36"/>
      <c r="I160" s="212"/>
      <c r="J160" s="36"/>
      <c r="K160" s="36"/>
      <c r="L160" s="40"/>
      <c r="M160" s="213"/>
      <c r="N160" s="214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152</v>
      </c>
      <c r="AU160" s="13" t="s">
        <v>76</v>
      </c>
    </row>
    <row r="161" s="2" customFormat="1">
      <c r="A161" s="34"/>
      <c r="B161" s="35"/>
      <c r="C161" s="36"/>
      <c r="D161" s="210" t="s">
        <v>154</v>
      </c>
      <c r="E161" s="36"/>
      <c r="F161" s="215" t="s">
        <v>342</v>
      </c>
      <c r="G161" s="36"/>
      <c r="H161" s="36"/>
      <c r="I161" s="212"/>
      <c r="J161" s="36"/>
      <c r="K161" s="36"/>
      <c r="L161" s="40"/>
      <c r="M161" s="213"/>
      <c r="N161" s="214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154</v>
      </c>
      <c r="AU161" s="13" t="s">
        <v>76</v>
      </c>
    </row>
    <row r="162" s="2" customFormat="1" ht="24.15" customHeight="1">
      <c r="A162" s="34"/>
      <c r="B162" s="35"/>
      <c r="C162" s="196" t="s">
        <v>230</v>
      </c>
      <c r="D162" s="196" t="s">
        <v>145</v>
      </c>
      <c r="E162" s="197" t="s">
        <v>343</v>
      </c>
      <c r="F162" s="198" t="s">
        <v>344</v>
      </c>
      <c r="G162" s="199" t="s">
        <v>295</v>
      </c>
      <c r="H162" s="200">
        <v>36</v>
      </c>
      <c r="I162" s="201"/>
      <c r="J162" s="202">
        <f>ROUND(I162*H162,2)</f>
        <v>0</v>
      </c>
      <c r="K162" s="203"/>
      <c r="L162" s="40"/>
      <c r="M162" s="204" t="s">
        <v>1</v>
      </c>
      <c r="N162" s="205" t="s">
        <v>41</v>
      </c>
      <c r="O162" s="87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8" t="s">
        <v>149</v>
      </c>
      <c r="AT162" s="208" t="s">
        <v>145</v>
      </c>
      <c r="AU162" s="208" t="s">
        <v>76</v>
      </c>
      <c r="AY162" s="13" t="s">
        <v>150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3" t="s">
        <v>83</v>
      </c>
      <c r="BK162" s="209">
        <f>ROUND(I162*H162,2)</f>
        <v>0</v>
      </c>
      <c r="BL162" s="13" t="s">
        <v>149</v>
      </c>
      <c r="BM162" s="208" t="s">
        <v>345</v>
      </c>
    </row>
    <row r="163" s="2" customFormat="1">
      <c r="A163" s="34"/>
      <c r="B163" s="35"/>
      <c r="C163" s="36"/>
      <c r="D163" s="210" t="s">
        <v>152</v>
      </c>
      <c r="E163" s="36"/>
      <c r="F163" s="211" t="s">
        <v>346</v>
      </c>
      <c r="G163" s="36"/>
      <c r="H163" s="36"/>
      <c r="I163" s="212"/>
      <c r="J163" s="36"/>
      <c r="K163" s="36"/>
      <c r="L163" s="40"/>
      <c r="M163" s="213"/>
      <c r="N163" s="214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152</v>
      </c>
      <c r="AU163" s="13" t="s">
        <v>76</v>
      </c>
    </row>
    <row r="164" s="2" customFormat="1">
      <c r="A164" s="34"/>
      <c r="B164" s="35"/>
      <c r="C164" s="36"/>
      <c r="D164" s="210" t="s">
        <v>154</v>
      </c>
      <c r="E164" s="36"/>
      <c r="F164" s="215" t="s">
        <v>347</v>
      </c>
      <c r="G164" s="36"/>
      <c r="H164" s="36"/>
      <c r="I164" s="212"/>
      <c r="J164" s="36"/>
      <c r="K164" s="36"/>
      <c r="L164" s="40"/>
      <c r="M164" s="213"/>
      <c r="N164" s="214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154</v>
      </c>
      <c r="AU164" s="13" t="s">
        <v>76</v>
      </c>
    </row>
    <row r="165" s="10" customFormat="1">
      <c r="A165" s="10"/>
      <c r="B165" s="216"/>
      <c r="C165" s="217"/>
      <c r="D165" s="210" t="s">
        <v>156</v>
      </c>
      <c r="E165" s="218" t="s">
        <v>1</v>
      </c>
      <c r="F165" s="219" t="s">
        <v>348</v>
      </c>
      <c r="G165" s="217"/>
      <c r="H165" s="220">
        <v>36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26" t="s">
        <v>156</v>
      </c>
      <c r="AU165" s="226" t="s">
        <v>76</v>
      </c>
      <c r="AV165" s="10" t="s">
        <v>85</v>
      </c>
      <c r="AW165" s="10" t="s">
        <v>32</v>
      </c>
      <c r="AX165" s="10" t="s">
        <v>83</v>
      </c>
      <c r="AY165" s="226" t="s">
        <v>150</v>
      </c>
    </row>
    <row r="166" s="2" customFormat="1" ht="14.4" customHeight="1">
      <c r="A166" s="34"/>
      <c r="B166" s="35"/>
      <c r="C166" s="227" t="s">
        <v>235</v>
      </c>
      <c r="D166" s="227" t="s">
        <v>158</v>
      </c>
      <c r="E166" s="228" t="s">
        <v>349</v>
      </c>
      <c r="F166" s="229" t="s">
        <v>350</v>
      </c>
      <c r="G166" s="230" t="s">
        <v>168</v>
      </c>
      <c r="H166" s="231">
        <v>60</v>
      </c>
      <c r="I166" s="232"/>
      <c r="J166" s="233">
        <f>ROUND(I166*H166,2)</f>
        <v>0</v>
      </c>
      <c r="K166" s="234"/>
      <c r="L166" s="235"/>
      <c r="M166" s="236" t="s">
        <v>1</v>
      </c>
      <c r="N166" s="237" t="s">
        <v>41</v>
      </c>
      <c r="O166" s="87"/>
      <c r="P166" s="206">
        <f>O166*H166</f>
        <v>0</v>
      </c>
      <c r="Q166" s="206">
        <v>0.00123</v>
      </c>
      <c r="R166" s="206">
        <f>Q166*H166</f>
        <v>0.073800000000000004</v>
      </c>
      <c r="S166" s="206">
        <v>0</v>
      </c>
      <c r="T166" s="20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8" t="s">
        <v>174</v>
      </c>
      <c r="AT166" s="208" t="s">
        <v>158</v>
      </c>
      <c r="AU166" s="208" t="s">
        <v>76</v>
      </c>
      <c r="AY166" s="13" t="s">
        <v>150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3" t="s">
        <v>83</v>
      </c>
      <c r="BK166" s="209">
        <f>ROUND(I166*H166,2)</f>
        <v>0</v>
      </c>
      <c r="BL166" s="13" t="s">
        <v>149</v>
      </c>
      <c r="BM166" s="208" t="s">
        <v>351</v>
      </c>
    </row>
    <row r="167" s="2" customFormat="1">
      <c r="A167" s="34"/>
      <c r="B167" s="35"/>
      <c r="C167" s="36"/>
      <c r="D167" s="210" t="s">
        <v>152</v>
      </c>
      <c r="E167" s="36"/>
      <c r="F167" s="211" t="s">
        <v>350</v>
      </c>
      <c r="G167" s="36"/>
      <c r="H167" s="36"/>
      <c r="I167" s="212"/>
      <c r="J167" s="36"/>
      <c r="K167" s="36"/>
      <c r="L167" s="40"/>
      <c r="M167" s="213"/>
      <c r="N167" s="214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152</v>
      </c>
      <c r="AU167" s="13" t="s">
        <v>76</v>
      </c>
    </row>
    <row r="168" s="10" customFormat="1">
      <c r="A168" s="10"/>
      <c r="B168" s="216"/>
      <c r="C168" s="217"/>
      <c r="D168" s="210" t="s">
        <v>156</v>
      </c>
      <c r="E168" s="218" t="s">
        <v>1</v>
      </c>
      <c r="F168" s="219" t="s">
        <v>352</v>
      </c>
      <c r="G168" s="217"/>
      <c r="H168" s="220">
        <v>60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26" t="s">
        <v>156</v>
      </c>
      <c r="AU168" s="226" t="s">
        <v>76</v>
      </c>
      <c r="AV168" s="10" t="s">
        <v>85</v>
      </c>
      <c r="AW168" s="10" t="s">
        <v>32</v>
      </c>
      <c r="AX168" s="10" t="s">
        <v>83</v>
      </c>
      <c r="AY168" s="226" t="s">
        <v>150</v>
      </c>
    </row>
    <row r="169" s="2" customFormat="1" ht="14.4" customHeight="1">
      <c r="A169" s="34"/>
      <c r="B169" s="35"/>
      <c r="C169" s="227" t="s">
        <v>8</v>
      </c>
      <c r="D169" s="227" t="s">
        <v>158</v>
      </c>
      <c r="E169" s="228" t="s">
        <v>353</v>
      </c>
      <c r="F169" s="229" t="s">
        <v>354</v>
      </c>
      <c r="G169" s="230" t="s">
        <v>161</v>
      </c>
      <c r="H169" s="231">
        <v>15.84</v>
      </c>
      <c r="I169" s="232"/>
      <c r="J169" s="233">
        <f>ROUND(I169*H169,2)</f>
        <v>0</v>
      </c>
      <c r="K169" s="234"/>
      <c r="L169" s="235"/>
      <c r="M169" s="236" t="s">
        <v>1</v>
      </c>
      <c r="N169" s="237" t="s">
        <v>41</v>
      </c>
      <c r="O169" s="87"/>
      <c r="P169" s="206">
        <f>O169*H169</f>
        <v>0</v>
      </c>
      <c r="Q169" s="206">
        <v>1</v>
      </c>
      <c r="R169" s="206">
        <f>Q169*H169</f>
        <v>15.84</v>
      </c>
      <c r="S169" s="206">
        <v>0</v>
      </c>
      <c r="T169" s="20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8" t="s">
        <v>174</v>
      </c>
      <c r="AT169" s="208" t="s">
        <v>158</v>
      </c>
      <c r="AU169" s="208" t="s">
        <v>76</v>
      </c>
      <c r="AY169" s="13" t="s">
        <v>150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3" t="s">
        <v>83</v>
      </c>
      <c r="BK169" s="209">
        <f>ROUND(I169*H169,2)</f>
        <v>0</v>
      </c>
      <c r="BL169" s="13" t="s">
        <v>149</v>
      </c>
      <c r="BM169" s="208" t="s">
        <v>355</v>
      </c>
    </row>
    <row r="170" s="2" customFormat="1">
      <c r="A170" s="34"/>
      <c r="B170" s="35"/>
      <c r="C170" s="36"/>
      <c r="D170" s="210" t="s">
        <v>152</v>
      </c>
      <c r="E170" s="36"/>
      <c r="F170" s="211" t="s">
        <v>354</v>
      </c>
      <c r="G170" s="36"/>
      <c r="H170" s="36"/>
      <c r="I170" s="212"/>
      <c r="J170" s="36"/>
      <c r="K170" s="36"/>
      <c r="L170" s="40"/>
      <c r="M170" s="213"/>
      <c r="N170" s="214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152</v>
      </c>
      <c r="AU170" s="13" t="s">
        <v>76</v>
      </c>
    </row>
    <row r="171" s="10" customFormat="1">
      <c r="A171" s="10"/>
      <c r="B171" s="216"/>
      <c r="C171" s="217"/>
      <c r="D171" s="210" t="s">
        <v>156</v>
      </c>
      <c r="E171" s="218" t="s">
        <v>1</v>
      </c>
      <c r="F171" s="219" t="s">
        <v>356</v>
      </c>
      <c r="G171" s="217"/>
      <c r="H171" s="220">
        <v>15.84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26" t="s">
        <v>156</v>
      </c>
      <c r="AU171" s="226" t="s">
        <v>76</v>
      </c>
      <c r="AV171" s="10" t="s">
        <v>85</v>
      </c>
      <c r="AW171" s="10" t="s">
        <v>32</v>
      </c>
      <c r="AX171" s="10" t="s">
        <v>83</v>
      </c>
      <c r="AY171" s="226" t="s">
        <v>150</v>
      </c>
    </row>
    <row r="172" s="2" customFormat="1" ht="14.4" customHeight="1">
      <c r="A172" s="34"/>
      <c r="B172" s="35"/>
      <c r="C172" s="227" t="s">
        <v>247</v>
      </c>
      <c r="D172" s="227" t="s">
        <v>158</v>
      </c>
      <c r="E172" s="228" t="s">
        <v>357</v>
      </c>
      <c r="F172" s="229" t="s">
        <v>358</v>
      </c>
      <c r="G172" s="230" t="s">
        <v>359</v>
      </c>
      <c r="H172" s="231">
        <v>20</v>
      </c>
      <c r="I172" s="232"/>
      <c r="J172" s="233">
        <f>ROUND(I172*H172,2)</f>
        <v>0</v>
      </c>
      <c r="K172" s="234"/>
      <c r="L172" s="235"/>
      <c r="M172" s="236" t="s">
        <v>1</v>
      </c>
      <c r="N172" s="237" t="s">
        <v>41</v>
      </c>
      <c r="O172" s="87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8" t="s">
        <v>174</v>
      </c>
      <c r="AT172" s="208" t="s">
        <v>158</v>
      </c>
      <c r="AU172" s="208" t="s">
        <v>76</v>
      </c>
      <c r="AY172" s="13" t="s">
        <v>150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3" t="s">
        <v>83</v>
      </c>
      <c r="BK172" s="209">
        <f>ROUND(I172*H172,2)</f>
        <v>0</v>
      </c>
      <c r="BL172" s="13" t="s">
        <v>149</v>
      </c>
      <c r="BM172" s="208" t="s">
        <v>360</v>
      </c>
    </row>
    <row r="173" s="2" customFormat="1">
      <c r="A173" s="34"/>
      <c r="B173" s="35"/>
      <c r="C173" s="36"/>
      <c r="D173" s="210" t="s">
        <v>152</v>
      </c>
      <c r="E173" s="36"/>
      <c r="F173" s="211" t="s">
        <v>358</v>
      </c>
      <c r="G173" s="36"/>
      <c r="H173" s="36"/>
      <c r="I173" s="212"/>
      <c r="J173" s="36"/>
      <c r="K173" s="36"/>
      <c r="L173" s="40"/>
      <c r="M173" s="213"/>
      <c r="N173" s="214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152</v>
      </c>
      <c r="AU173" s="13" t="s">
        <v>76</v>
      </c>
    </row>
    <row r="174" s="2" customFormat="1" ht="14.4" customHeight="1">
      <c r="A174" s="34"/>
      <c r="B174" s="35"/>
      <c r="C174" s="196" t="s">
        <v>254</v>
      </c>
      <c r="D174" s="196" t="s">
        <v>145</v>
      </c>
      <c r="E174" s="197" t="s">
        <v>361</v>
      </c>
      <c r="F174" s="198" t="s">
        <v>362</v>
      </c>
      <c r="G174" s="199" t="s">
        <v>197</v>
      </c>
      <c r="H174" s="200">
        <v>6</v>
      </c>
      <c r="I174" s="201"/>
      <c r="J174" s="202">
        <f>ROUND(I174*H174,2)</f>
        <v>0</v>
      </c>
      <c r="K174" s="203"/>
      <c r="L174" s="40"/>
      <c r="M174" s="204" t="s">
        <v>1</v>
      </c>
      <c r="N174" s="205" t="s">
        <v>41</v>
      </c>
      <c r="O174" s="87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8" t="s">
        <v>149</v>
      </c>
      <c r="AT174" s="208" t="s">
        <v>145</v>
      </c>
      <c r="AU174" s="208" t="s">
        <v>76</v>
      </c>
      <c r="AY174" s="13" t="s">
        <v>150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3" t="s">
        <v>83</v>
      </c>
      <c r="BK174" s="209">
        <f>ROUND(I174*H174,2)</f>
        <v>0</v>
      </c>
      <c r="BL174" s="13" t="s">
        <v>149</v>
      </c>
      <c r="BM174" s="208" t="s">
        <v>363</v>
      </c>
    </row>
    <row r="175" s="2" customFormat="1">
      <c r="A175" s="34"/>
      <c r="B175" s="35"/>
      <c r="C175" s="36"/>
      <c r="D175" s="210" t="s">
        <v>152</v>
      </c>
      <c r="E175" s="36"/>
      <c r="F175" s="211" t="s">
        <v>364</v>
      </c>
      <c r="G175" s="36"/>
      <c r="H175" s="36"/>
      <c r="I175" s="212"/>
      <c r="J175" s="36"/>
      <c r="K175" s="36"/>
      <c r="L175" s="40"/>
      <c r="M175" s="213"/>
      <c r="N175" s="214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152</v>
      </c>
      <c r="AU175" s="13" t="s">
        <v>76</v>
      </c>
    </row>
    <row r="176" s="2" customFormat="1">
      <c r="A176" s="34"/>
      <c r="B176" s="35"/>
      <c r="C176" s="36"/>
      <c r="D176" s="210" t="s">
        <v>154</v>
      </c>
      <c r="E176" s="36"/>
      <c r="F176" s="215" t="s">
        <v>200</v>
      </c>
      <c r="G176" s="36"/>
      <c r="H176" s="36"/>
      <c r="I176" s="212"/>
      <c r="J176" s="36"/>
      <c r="K176" s="36"/>
      <c r="L176" s="40"/>
      <c r="M176" s="213"/>
      <c r="N176" s="214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154</v>
      </c>
      <c r="AU176" s="13" t="s">
        <v>76</v>
      </c>
    </row>
    <row r="177" s="2" customFormat="1" ht="14.4" customHeight="1">
      <c r="A177" s="34"/>
      <c r="B177" s="35"/>
      <c r="C177" s="196" t="s">
        <v>260</v>
      </c>
      <c r="D177" s="196" t="s">
        <v>145</v>
      </c>
      <c r="E177" s="197" t="s">
        <v>365</v>
      </c>
      <c r="F177" s="198" t="s">
        <v>366</v>
      </c>
      <c r="G177" s="199" t="s">
        <v>161</v>
      </c>
      <c r="H177" s="200">
        <v>17.010000000000002</v>
      </c>
      <c r="I177" s="201"/>
      <c r="J177" s="202">
        <f>ROUND(I177*H177,2)</f>
        <v>0</v>
      </c>
      <c r="K177" s="203"/>
      <c r="L177" s="40"/>
      <c r="M177" s="204" t="s">
        <v>1</v>
      </c>
      <c r="N177" s="205" t="s">
        <v>41</v>
      </c>
      <c r="O177" s="87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8" t="s">
        <v>149</v>
      </c>
      <c r="AT177" s="208" t="s">
        <v>145</v>
      </c>
      <c r="AU177" s="208" t="s">
        <v>76</v>
      </c>
      <c r="AY177" s="13" t="s">
        <v>150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3" t="s">
        <v>83</v>
      </c>
      <c r="BK177" s="209">
        <f>ROUND(I177*H177,2)</f>
        <v>0</v>
      </c>
      <c r="BL177" s="13" t="s">
        <v>149</v>
      </c>
      <c r="BM177" s="208" t="s">
        <v>367</v>
      </c>
    </row>
    <row r="178" s="2" customFormat="1">
      <c r="A178" s="34"/>
      <c r="B178" s="35"/>
      <c r="C178" s="36"/>
      <c r="D178" s="210" t="s">
        <v>152</v>
      </c>
      <c r="E178" s="36"/>
      <c r="F178" s="211" t="s">
        <v>368</v>
      </c>
      <c r="G178" s="36"/>
      <c r="H178" s="36"/>
      <c r="I178" s="212"/>
      <c r="J178" s="36"/>
      <c r="K178" s="36"/>
      <c r="L178" s="40"/>
      <c r="M178" s="213"/>
      <c r="N178" s="214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152</v>
      </c>
      <c r="AU178" s="13" t="s">
        <v>76</v>
      </c>
    </row>
    <row r="179" s="2" customFormat="1">
      <c r="A179" s="34"/>
      <c r="B179" s="35"/>
      <c r="C179" s="36"/>
      <c r="D179" s="210" t="s">
        <v>154</v>
      </c>
      <c r="E179" s="36"/>
      <c r="F179" s="215" t="s">
        <v>241</v>
      </c>
      <c r="G179" s="36"/>
      <c r="H179" s="36"/>
      <c r="I179" s="212"/>
      <c r="J179" s="36"/>
      <c r="K179" s="36"/>
      <c r="L179" s="40"/>
      <c r="M179" s="213"/>
      <c r="N179" s="214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154</v>
      </c>
      <c r="AU179" s="13" t="s">
        <v>76</v>
      </c>
    </row>
    <row r="180" s="10" customFormat="1">
      <c r="A180" s="10"/>
      <c r="B180" s="216"/>
      <c r="C180" s="217"/>
      <c r="D180" s="210" t="s">
        <v>156</v>
      </c>
      <c r="E180" s="218" t="s">
        <v>1</v>
      </c>
      <c r="F180" s="219" t="s">
        <v>369</v>
      </c>
      <c r="G180" s="217"/>
      <c r="H180" s="220">
        <v>17.010000000000002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26" t="s">
        <v>156</v>
      </c>
      <c r="AU180" s="226" t="s">
        <v>76</v>
      </c>
      <c r="AV180" s="10" t="s">
        <v>85</v>
      </c>
      <c r="AW180" s="10" t="s">
        <v>32</v>
      </c>
      <c r="AX180" s="10" t="s">
        <v>83</v>
      </c>
      <c r="AY180" s="226" t="s">
        <v>150</v>
      </c>
    </row>
    <row r="181" s="2" customFormat="1" ht="14.4" customHeight="1">
      <c r="A181" s="34"/>
      <c r="B181" s="35"/>
      <c r="C181" s="196" t="s">
        <v>266</v>
      </c>
      <c r="D181" s="196" t="s">
        <v>145</v>
      </c>
      <c r="E181" s="197" t="s">
        <v>370</v>
      </c>
      <c r="F181" s="198" t="s">
        <v>371</v>
      </c>
      <c r="G181" s="199" t="s">
        <v>161</v>
      </c>
      <c r="H181" s="200">
        <v>20.591999999999999</v>
      </c>
      <c r="I181" s="201"/>
      <c r="J181" s="202">
        <f>ROUND(I181*H181,2)</f>
        <v>0</v>
      </c>
      <c r="K181" s="203"/>
      <c r="L181" s="40"/>
      <c r="M181" s="204" t="s">
        <v>1</v>
      </c>
      <c r="N181" s="205" t="s">
        <v>41</v>
      </c>
      <c r="O181" s="87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8" t="s">
        <v>238</v>
      </c>
      <c r="AT181" s="208" t="s">
        <v>145</v>
      </c>
      <c r="AU181" s="208" t="s">
        <v>76</v>
      </c>
      <c r="AY181" s="13" t="s">
        <v>150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3" t="s">
        <v>83</v>
      </c>
      <c r="BK181" s="209">
        <f>ROUND(I181*H181,2)</f>
        <v>0</v>
      </c>
      <c r="BL181" s="13" t="s">
        <v>238</v>
      </c>
      <c r="BM181" s="208" t="s">
        <v>372</v>
      </c>
    </row>
    <row r="182" s="2" customFormat="1">
      <c r="A182" s="34"/>
      <c r="B182" s="35"/>
      <c r="C182" s="36"/>
      <c r="D182" s="210" t="s">
        <v>152</v>
      </c>
      <c r="E182" s="36"/>
      <c r="F182" s="211" t="s">
        <v>373</v>
      </c>
      <c r="G182" s="36"/>
      <c r="H182" s="36"/>
      <c r="I182" s="212"/>
      <c r="J182" s="36"/>
      <c r="K182" s="36"/>
      <c r="L182" s="40"/>
      <c r="M182" s="213"/>
      <c r="N182" s="214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152</v>
      </c>
      <c r="AU182" s="13" t="s">
        <v>76</v>
      </c>
    </row>
    <row r="183" s="2" customFormat="1">
      <c r="A183" s="34"/>
      <c r="B183" s="35"/>
      <c r="C183" s="36"/>
      <c r="D183" s="210" t="s">
        <v>154</v>
      </c>
      <c r="E183" s="36"/>
      <c r="F183" s="215" t="s">
        <v>241</v>
      </c>
      <c r="G183" s="36"/>
      <c r="H183" s="36"/>
      <c r="I183" s="212"/>
      <c r="J183" s="36"/>
      <c r="K183" s="36"/>
      <c r="L183" s="40"/>
      <c r="M183" s="213"/>
      <c r="N183" s="214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154</v>
      </c>
      <c r="AU183" s="13" t="s">
        <v>76</v>
      </c>
    </row>
    <row r="184" s="10" customFormat="1">
      <c r="A184" s="10"/>
      <c r="B184" s="216"/>
      <c r="C184" s="217"/>
      <c r="D184" s="210" t="s">
        <v>156</v>
      </c>
      <c r="E184" s="218" t="s">
        <v>1</v>
      </c>
      <c r="F184" s="219" t="s">
        <v>374</v>
      </c>
      <c r="G184" s="217"/>
      <c r="H184" s="220">
        <v>20.591999999999999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26" t="s">
        <v>156</v>
      </c>
      <c r="AU184" s="226" t="s">
        <v>76</v>
      </c>
      <c r="AV184" s="10" t="s">
        <v>85</v>
      </c>
      <c r="AW184" s="10" t="s">
        <v>32</v>
      </c>
      <c r="AX184" s="10" t="s">
        <v>83</v>
      </c>
      <c r="AY184" s="226" t="s">
        <v>150</v>
      </c>
    </row>
    <row r="185" s="2" customFormat="1" ht="24.15" customHeight="1">
      <c r="A185" s="34"/>
      <c r="B185" s="35"/>
      <c r="C185" s="196" t="s">
        <v>273</v>
      </c>
      <c r="D185" s="196" t="s">
        <v>145</v>
      </c>
      <c r="E185" s="197" t="s">
        <v>375</v>
      </c>
      <c r="F185" s="198" t="s">
        <v>376</v>
      </c>
      <c r="G185" s="199" t="s">
        <v>161</v>
      </c>
      <c r="H185" s="200">
        <v>20.591999999999999</v>
      </c>
      <c r="I185" s="201"/>
      <c r="J185" s="202">
        <f>ROUND(I185*H185,2)</f>
        <v>0</v>
      </c>
      <c r="K185" s="203"/>
      <c r="L185" s="40"/>
      <c r="M185" s="204" t="s">
        <v>1</v>
      </c>
      <c r="N185" s="205" t="s">
        <v>41</v>
      </c>
      <c r="O185" s="87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8" t="s">
        <v>238</v>
      </c>
      <c r="AT185" s="208" t="s">
        <v>145</v>
      </c>
      <c r="AU185" s="208" t="s">
        <v>76</v>
      </c>
      <c r="AY185" s="13" t="s">
        <v>150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3" t="s">
        <v>83</v>
      </c>
      <c r="BK185" s="209">
        <f>ROUND(I185*H185,2)</f>
        <v>0</v>
      </c>
      <c r="BL185" s="13" t="s">
        <v>238</v>
      </c>
      <c r="BM185" s="208" t="s">
        <v>377</v>
      </c>
    </row>
    <row r="186" s="2" customFormat="1">
      <c r="A186" s="34"/>
      <c r="B186" s="35"/>
      <c r="C186" s="36"/>
      <c r="D186" s="210" t="s">
        <v>152</v>
      </c>
      <c r="E186" s="36"/>
      <c r="F186" s="211" t="s">
        <v>378</v>
      </c>
      <c r="G186" s="36"/>
      <c r="H186" s="36"/>
      <c r="I186" s="212"/>
      <c r="J186" s="36"/>
      <c r="K186" s="36"/>
      <c r="L186" s="40"/>
      <c r="M186" s="213"/>
      <c r="N186" s="214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152</v>
      </c>
      <c r="AU186" s="13" t="s">
        <v>76</v>
      </c>
    </row>
    <row r="187" s="2" customFormat="1">
      <c r="A187" s="34"/>
      <c r="B187" s="35"/>
      <c r="C187" s="36"/>
      <c r="D187" s="210" t="s">
        <v>154</v>
      </c>
      <c r="E187" s="36"/>
      <c r="F187" s="215" t="s">
        <v>252</v>
      </c>
      <c r="G187" s="36"/>
      <c r="H187" s="36"/>
      <c r="I187" s="212"/>
      <c r="J187" s="36"/>
      <c r="K187" s="36"/>
      <c r="L187" s="40"/>
      <c r="M187" s="213"/>
      <c r="N187" s="214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154</v>
      </c>
      <c r="AU187" s="13" t="s">
        <v>76</v>
      </c>
    </row>
    <row r="188" s="10" customFormat="1">
      <c r="A188" s="10"/>
      <c r="B188" s="216"/>
      <c r="C188" s="217"/>
      <c r="D188" s="210" t="s">
        <v>156</v>
      </c>
      <c r="E188" s="218" t="s">
        <v>1</v>
      </c>
      <c r="F188" s="219" t="s">
        <v>379</v>
      </c>
      <c r="G188" s="217"/>
      <c r="H188" s="220">
        <v>20.591999999999999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26" t="s">
        <v>156</v>
      </c>
      <c r="AU188" s="226" t="s">
        <v>76</v>
      </c>
      <c r="AV188" s="10" t="s">
        <v>85</v>
      </c>
      <c r="AW188" s="10" t="s">
        <v>32</v>
      </c>
      <c r="AX188" s="10" t="s">
        <v>83</v>
      </c>
      <c r="AY188" s="226" t="s">
        <v>150</v>
      </c>
    </row>
    <row r="189" s="2" customFormat="1" ht="24.15" customHeight="1">
      <c r="A189" s="34"/>
      <c r="B189" s="35"/>
      <c r="C189" s="196" t="s">
        <v>7</v>
      </c>
      <c r="D189" s="196" t="s">
        <v>145</v>
      </c>
      <c r="E189" s="197" t="s">
        <v>375</v>
      </c>
      <c r="F189" s="198" t="s">
        <v>376</v>
      </c>
      <c r="G189" s="199" t="s">
        <v>161</v>
      </c>
      <c r="H189" s="200">
        <v>15.84</v>
      </c>
      <c r="I189" s="201"/>
      <c r="J189" s="202">
        <f>ROUND(I189*H189,2)</f>
        <v>0</v>
      </c>
      <c r="K189" s="203"/>
      <c r="L189" s="40"/>
      <c r="M189" s="204" t="s">
        <v>1</v>
      </c>
      <c r="N189" s="205" t="s">
        <v>41</v>
      </c>
      <c r="O189" s="87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8" t="s">
        <v>238</v>
      </c>
      <c r="AT189" s="208" t="s">
        <v>145</v>
      </c>
      <c r="AU189" s="208" t="s">
        <v>76</v>
      </c>
      <c r="AY189" s="13" t="s">
        <v>150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3" t="s">
        <v>83</v>
      </c>
      <c r="BK189" s="209">
        <f>ROUND(I189*H189,2)</f>
        <v>0</v>
      </c>
      <c r="BL189" s="13" t="s">
        <v>238</v>
      </c>
      <c r="BM189" s="208" t="s">
        <v>380</v>
      </c>
    </row>
    <row r="190" s="2" customFormat="1">
      <c r="A190" s="34"/>
      <c r="B190" s="35"/>
      <c r="C190" s="36"/>
      <c r="D190" s="210" t="s">
        <v>152</v>
      </c>
      <c r="E190" s="36"/>
      <c r="F190" s="211" t="s">
        <v>378</v>
      </c>
      <c r="G190" s="36"/>
      <c r="H190" s="36"/>
      <c r="I190" s="212"/>
      <c r="J190" s="36"/>
      <c r="K190" s="36"/>
      <c r="L190" s="40"/>
      <c r="M190" s="213"/>
      <c r="N190" s="214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152</v>
      </c>
      <c r="AU190" s="13" t="s">
        <v>76</v>
      </c>
    </row>
    <row r="191" s="2" customFormat="1">
      <c r="A191" s="34"/>
      <c r="B191" s="35"/>
      <c r="C191" s="36"/>
      <c r="D191" s="210" t="s">
        <v>154</v>
      </c>
      <c r="E191" s="36"/>
      <c r="F191" s="215" t="s">
        <v>252</v>
      </c>
      <c r="G191" s="36"/>
      <c r="H191" s="36"/>
      <c r="I191" s="212"/>
      <c r="J191" s="36"/>
      <c r="K191" s="36"/>
      <c r="L191" s="40"/>
      <c r="M191" s="213"/>
      <c r="N191" s="214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154</v>
      </c>
      <c r="AU191" s="13" t="s">
        <v>76</v>
      </c>
    </row>
    <row r="192" s="10" customFormat="1">
      <c r="A192" s="10"/>
      <c r="B192" s="216"/>
      <c r="C192" s="217"/>
      <c r="D192" s="210" t="s">
        <v>156</v>
      </c>
      <c r="E192" s="218" t="s">
        <v>1</v>
      </c>
      <c r="F192" s="219" t="s">
        <v>381</v>
      </c>
      <c r="G192" s="217"/>
      <c r="H192" s="220">
        <v>15.84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26" t="s">
        <v>156</v>
      </c>
      <c r="AU192" s="226" t="s">
        <v>76</v>
      </c>
      <c r="AV192" s="10" t="s">
        <v>85</v>
      </c>
      <c r="AW192" s="10" t="s">
        <v>32</v>
      </c>
      <c r="AX192" s="10" t="s">
        <v>83</v>
      </c>
      <c r="AY192" s="226" t="s">
        <v>150</v>
      </c>
    </row>
    <row r="193" s="2" customFormat="1" ht="24.15" customHeight="1">
      <c r="A193" s="34"/>
      <c r="B193" s="35"/>
      <c r="C193" s="196" t="s">
        <v>382</v>
      </c>
      <c r="D193" s="196" t="s">
        <v>145</v>
      </c>
      <c r="E193" s="197" t="s">
        <v>375</v>
      </c>
      <c r="F193" s="198" t="s">
        <v>376</v>
      </c>
      <c r="G193" s="199" t="s">
        <v>161</v>
      </c>
      <c r="H193" s="200">
        <v>17.010000000000002</v>
      </c>
      <c r="I193" s="201"/>
      <c r="J193" s="202">
        <f>ROUND(I193*H193,2)</f>
        <v>0</v>
      </c>
      <c r="K193" s="203"/>
      <c r="L193" s="40"/>
      <c r="M193" s="204" t="s">
        <v>1</v>
      </c>
      <c r="N193" s="205" t="s">
        <v>41</v>
      </c>
      <c r="O193" s="87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8" t="s">
        <v>238</v>
      </c>
      <c r="AT193" s="208" t="s">
        <v>145</v>
      </c>
      <c r="AU193" s="208" t="s">
        <v>76</v>
      </c>
      <c r="AY193" s="13" t="s">
        <v>150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3" t="s">
        <v>83</v>
      </c>
      <c r="BK193" s="209">
        <f>ROUND(I193*H193,2)</f>
        <v>0</v>
      </c>
      <c r="BL193" s="13" t="s">
        <v>238</v>
      </c>
      <c r="BM193" s="208" t="s">
        <v>383</v>
      </c>
    </row>
    <row r="194" s="2" customFormat="1">
      <c r="A194" s="34"/>
      <c r="B194" s="35"/>
      <c r="C194" s="36"/>
      <c r="D194" s="210" t="s">
        <v>152</v>
      </c>
      <c r="E194" s="36"/>
      <c r="F194" s="211" t="s">
        <v>378</v>
      </c>
      <c r="G194" s="36"/>
      <c r="H194" s="36"/>
      <c r="I194" s="212"/>
      <c r="J194" s="36"/>
      <c r="K194" s="36"/>
      <c r="L194" s="40"/>
      <c r="M194" s="213"/>
      <c r="N194" s="214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152</v>
      </c>
      <c r="AU194" s="13" t="s">
        <v>76</v>
      </c>
    </row>
    <row r="195" s="2" customFormat="1">
      <c r="A195" s="34"/>
      <c r="B195" s="35"/>
      <c r="C195" s="36"/>
      <c r="D195" s="210" t="s">
        <v>154</v>
      </c>
      <c r="E195" s="36"/>
      <c r="F195" s="215" t="s">
        <v>252</v>
      </c>
      <c r="G195" s="36"/>
      <c r="H195" s="36"/>
      <c r="I195" s="212"/>
      <c r="J195" s="36"/>
      <c r="K195" s="36"/>
      <c r="L195" s="40"/>
      <c r="M195" s="213"/>
      <c r="N195" s="214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154</v>
      </c>
      <c r="AU195" s="13" t="s">
        <v>76</v>
      </c>
    </row>
    <row r="196" s="10" customFormat="1">
      <c r="A196" s="10"/>
      <c r="B196" s="216"/>
      <c r="C196" s="217"/>
      <c r="D196" s="210" t="s">
        <v>156</v>
      </c>
      <c r="E196" s="218" t="s">
        <v>1</v>
      </c>
      <c r="F196" s="219" t="s">
        <v>384</v>
      </c>
      <c r="G196" s="217"/>
      <c r="H196" s="220">
        <v>17.010000000000002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26" t="s">
        <v>156</v>
      </c>
      <c r="AU196" s="226" t="s">
        <v>76</v>
      </c>
      <c r="AV196" s="10" t="s">
        <v>85</v>
      </c>
      <c r="AW196" s="10" t="s">
        <v>32</v>
      </c>
      <c r="AX196" s="10" t="s">
        <v>83</v>
      </c>
      <c r="AY196" s="226" t="s">
        <v>150</v>
      </c>
    </row>
    <row r="197" s="2" customFormat="1" ht="37.8" customHeight="1">
      <c r="A197" s="34"/>
      <c r="B197" s="35"/>
      <c r="C197" s="196" t="s">
        <v>385</v>
      </c>
      <c r="D197" s="196" t="s">
        <v>145</v>
      </c>
      <c r="E197" s="197" t="s">
        <v>386</v>
      </c>
      <c r="F197" s="198" t="s">
        <v>387</v>
      </c>
      <c r="G197" s="199" t="s">
        <v>161</v>
      </c>
      <c r="H197" s="200">
        <v>9</v>
      </c>
      <c r="I197" s="201"/>
      <c r="J197" s="202">
        <f>ROUND(I197*H197,2)</f>
        <v>0</v>
      </c>
      <c r="K197" s="203"/>
      <c r="L197" s="40"/>
      <c r="M197" s="204" t="s">
        <v>1</v>
      </c>
      <c r="N197" s="205" t="s">
        <v>41</v>
      </c>
      <c r="O197" s="87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8" t="s">
        <v>238</v>
      </c>
      <c r="AT197" s="208" t="s">
        <v>145</v>
      </c>
      <c r="AU197" s="208" t="s">
        <v>76</v>
      </c>
      <c r="AY197" s="13" t="s">
        <v>150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3" t="s">
        <v>83</v>
      </c>
      <c r="BK197" s="209">
        <f>ROUND(I197*H197,2)</f>
        <v>0</v>
      </c>
      <c r="BL197" s="13" t="s">
        <v>238</v>
      </c>
      <c r="BM197" s="208" t="s">
        <v>388</v>
      </c>
    </row>
    <row r="198" s="2" customFormat="1">
      <c r="A198" s="34"/>
      <c r="B198" s="35"/>
      <c r="C198" s="36"/>
      <c r="D198" s="210" t="s">
        <v>152</v>
      </c>
      <c r="E198" s="36"/>
      <c r="F198" s="211" t="s">
        <v>389</v>
      </c>
      <c r="G198" s="36"/>
      <c r="H198" s="36"/>
      <c r="I198" s="212"/>
      <c r="J198" s="36"/>
      <c r="K198" s="36"/>
      <c r="L198" s="40"/>
      <c r="M198" s="213"/>
      <c r="N198" s="214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152</v>
      </c>
      <c r="AU198" s="13" t="s">
        <v>76</v>
      </c>
    </row>
    <row r="199" s="2" customFormat="1">
      <c r="A199" s="34"/>
      <c r="B199" s="35"/>
      <c r="C199" s="36"/>
      <c r="D199" s="210" t="s">
        <v>154</v>
      </c>
      <c r="E199" s="36"/>
      <c r="F199" s="215" t="s">
        <v>252</v>
      </c>
      <c r="G199" s="36"/>
      <c r="H199" s="36"/>
      <c r="I199" s="212"/>
      <c r="J199" s="36"/>
      <c r="K199" s="36"/>
      <c r="L199" s="40"/>
      <c r="M199" s="213"/>
      <c r="N199" s="214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154</v>
      </c>
      <c r="AU199" s="13" t="s">
        <v>76</v>
      </c>
    </row>
    <row r="200" s="10" customFormat="1">
      <c r="A200" s="10"/>
      <c r="B200" s="216"/>
      <c r="C200" s="217"/>
      <c r="D200" s="210" t="s">
        <v>156</v>
      </c>
      <c r="E200" s="218" t="s">
        <v>1</v>
      </c>
      <c r="F200" s="219" t="s">
        <v>390</v>
      </c>
      <c r="G200" s="217"/>
      <c r="H200" s="220">
        <v>9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26" t="s">
        <v>156</v>
      </c>
      <c r="AU200" s="226" t="s">
        <v>76</v>
      </c>
      <c r="AV200" s="10" t="s">
        <v>85</v>
      </c>
      <c r="AW200" s="10" t="s">
        <v>32</v>
      </c>
      <c r="AX200" s="10" t="s">
        <v>76</v>
      </c>
      <c r="AY200" s="226" t="s">
        <v>150</v>
      </c>
    </row>
    <row r="201" s="11" customFormat="1">
      <c r="A201" s="11"/>
      <c r="B201" s="238"/>
      <c r="C201" s="239"/>
      <c r="D201" s="210" t="s">
        <v>156</v>
      </c>
      <c r="E201" s="240" t="s">
        <v>1</v>
      </c>
      <c r="F201" s="241" t="s">
        <v>229</v>
      </c>
      <c r="G201" s="239"/>
      <c r="H201" s="242">
        <v>9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T201" s="248" t="s">
        <v>156</v>
      </c>
      <c r="AU201" s="248" t="s">
        <v>76</v>
      </c>
      <c r="AV201" s="11" t="s">
        <v>149</v>
      </c>
      <c r="AW201" s="11" t="s">
        <v>32</v>
      </c>
      <c r="AX201" s="11" t="s">
        <v>83</v>
      </c>
      <c r="AY201" s="248" t="s">
        <v>150</v>
      </c>
    </row>
    <row r="202" s="2" customFormat="1" ht="24.15" customHeight="1">
      <c r="A202" s="34"/>
      <c r="B202" s="35"/>
      <c r="C202" s="196" t="s">
        <v>391</v>
      </c>
      <c r="D202" s="196" t="s">
        <v>145</v>
      </c>
      <c r="E202" s="197" t="s">
        <v>392</v>
      </c>
      <c r="F202" s="198" t="s">
        <v>393</v>
      </c>
      <c r="G202" s="199" t="s">
        <v>161</v>
      </c>
      <c r="H202" s="200">
        <v>0.074999999999999997</v>
      </c>
      <c r="I202" s="201"/>
      <c r="J202" s="202">
        <f>ROUND(I202*H202,2)</f>
        <v>0</v>
      </c>
      <c r="K202" s="203"/>
      <c r="L202" s="40"/>
      <c r="M202" s="204" t="s">
        <v>1</v>
      </c>
      <c r="N202" s="205" t="s">
        <v>41</v>
      </c>
      <c r="O202" s="87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8" t="s">
        <v>149</v>
      </c>
      <c r="AT202" s="208" t="s">
        <v>145</v>
      </c>
      <c r="AU202" s="208" t="s">
        <v>76</v>
      </c>
      <c r="AY202" s="13" t="s">
        <v>150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3" t="s">
        <v>83</v>
      </c>
      <c r="BK202" s="209">
        <f>ROUND(I202*H202,2)</f>
        <v>0</v>
      </c>
      <c r="BL202" s="13" t="s">
        <v>149</v>
      </c>
      <c r="BM202" s="208" t="s">
        <v>394</v>
      </c>
    </row>
    <row r="203" s="2" customFormat="1">
      <c r="A203" s="34"/>
      <c r="B203" s="35"/>
      <c r="C203" s="36"/>
      <c r="D203" s="210" t="s">
        <v>152</v>
      </c>
      <c r="E203" s="36"/>
      <c r="F203" s="211" t="s">
        <v>395</v>
      </c>
      <c r="G203" s="36"/>
      <c r="H203" s="36"/>
      <c r="I203" s="212"/>
      <c r="J203" s="36"/>
      <c r="K203" s="36"/>
      <c r="L203" s="40"/>
      <c r="M203" s="213"/>
      <c r="N203" s="214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152</v>
      </c>
      <c r="AU203" s="13" t="s">
        <v>76</v>
      </c>
    </row>
    <row r="204" s="2" customFormat="1">
      <c r="A204" s="34"/>
      <c r="B204" s="35"/>
      <c r="C204" s="36"/>
      <c r="D204" s="210" t="s">
        <v>154</v>
      </c>
      <c r="E204" s="36"/>
      <c r="F204" s="215" t="s">
        <v>252</v>
      </c>
      <c r="G204" s="36"/>
      <c r="H204" s="36"/>
      <c r="I204" s="212"/>
      <c r="J204" s="36"/>
      <c r="K204" s="36"/>
      <c r="L204" s="40"/>
      <c r="M204" s="213"/>
      <c r="N204" s="214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154</v>
      </c>
      <c r="AU204" s="13" t="s">
        <v>76</v>
      </c>
    </row>
    <row r="205" s="2" customFormat="1">
      <c r="A205" s="34"/>
      <c r="B205" s="35"/>
      <c r="C205" s="36"/>
      <c r="D205" s="210" t="s">
        <v>208</v>
      </c>
      <c r="E205" s="36"/>
      <c r="F205" s="215" t="s">
        <v>396</v>
      </c>
      <c r="G205" s="36"/>
      <c r="H205" s="36"/>
      <c r="I205" s="212"/>
      <c r="J205" s="36"/>
      <c r="K205" s="36"/>
      <c r="L205" s="40"/>
      <c r="M205" s="213"/>
      <c r="N205" s="214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208</v>
      </c>
      <c r="AU205" s="13" t="s">
        <v>76</v>
      </c>
    </row>
    <row r="206" s="10" customFormat="1">
      <c r="A206" s="10"/>
      <c r="B206" s="216"/>
      <c r="C206" s="217"/>
      <c r="D206" s="210" t="s">
        <v>156</v>
      </c>
      <c r="E206" s="218" t="s">
        <v>1</v>
      </c>
      <c r="F206" s="219" t="s">
        <v>397</v>
      </c>
      <c r="G206" s="217"/>
      <c r="H206" s="220">
        <v>0.074999999999999997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26" t="s">
        <v>156</v>
      </c>
      <c r="AU206" s="226" t="s">
        <v>76</v>
      </c>
      <c r="AV206" s="10" t="s">
        <v>85</v>
      </c>
      <c r="AW206" s="10" t="s">
        <v>32</v>
      </c>
      <c r="AX206" s="10" t="s">
        <v>83</v>
      </c>
      <c r="AY206" s="226" t="s">
        <v>150</v>
      </c>
    </row>
    <row r="207" s="2" customFormat="1" ht="37.8" customHeight="1">
      <c r="A207" s="34"/>
      <c r="B207" s="35"/>
      <c r="C207" s="196" t="s">
        <v>398</v>
      </c>
      <c r="D207" s="196" t="s">
        <v>145</v>
      </c>
      <c r="E207" s="197" t="s">
        <v>399</v>
      </c>
      <c r="F207" s="198" t="s">
        <v>400</v>
      </c>
      <c r="G207" s="199" t="s">
        <v>168</v>
      </c>
      <c r="H207" s="200">
        <v>2</v>
      </c>
      <c r="I207" s="201"/>
      <c r="J207" s="202">
        <f>ROUND(I207*H207,2)</f>
        <v>0</v>
      </c>
      <c r="K207" s="203"/>
      <c r="L207" s="40"/>
      <c r="M207" s="204" t="s">
        <v>1</v>
      </c>
      <c r="N207" s="205" t="s">
        <v>41</v>
      </c>
      <c r="O207" s="87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8" t="s">
        <v>149</v>
      </c>
      <c r="AT207" s="208" t="s">
        <v>145</v>
      </c>
      <c r="AU207" s="208" t="s">
        <v>76</v>
      </c>
      <c r="AY207" s="13" t="s">
        <v>150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3" t="s">
        <v>83</v>
      </c>
      <c r="BK207" s="209">
        <f>ROUND(I207*H207,2)</f>
        <v>0</v>
      </c>
      <c r="BL207" s="13" t="s">
        <v>149</v>
      </c>
      <c r="BM207" s="208" t="s">
        <v>401</v>
      </c>
    </row>
    <row r="208" s="2" customFormat="1">
      <c r="A208" s="34"/>
      <c r="B208" s="35"/>
      <c r="C208" s="36"/>
      <c r="D208" s="210" t="s">
        <v>152</v>
      </c>
      <c r="E208" s="36"/>
      <c r="F208" s="211" t="s">
        <v>402</v>
      </c>
      <c r="G208" s="36"/>
      <c r="H208" s="36"/>
      <c r="I208" s="212"/>
      <c r="J208" s="36"/>
      <c r="K208" s="36"/>
      <c r="L208" s="40"/>
      <c r="M208" s="213"/>
      <c r="N208" s="214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152</v>
      </c>
      <c r="AU208" s="13" t="s">
        <v>76</v>
      </c>
    </row>
    <row r="209" s="2" customFormat="1">
      <c r="A209" s="34"/>
      <c r="B209" s="35"/>
      <c r="C209" s="36"/>
      <c r="D209" s="210" t="s">
        <v>154</v>
      </c>
      <c r="E209" s="36"/>
      <c r="F209" s="215" t="s">
        <v>252</v>
      </c>
      <c r="G209" s="36"/>
      <c r="H209" s="36"/>
      <c r="I209" s="212"/>
      <c r="J209" s="36"/>
      <c r="K209" s="36"/>
      <c r="L209" s="40"/>
      <c r="M209" s="213"/>
      <c r="N209" s="214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154</v>
      </c>
      <c r="AU209" s="13" t="s">
        <v>76</v>
      </c>
    </row>
    <row r="210" s="2" customFormat="1">
      <c r="A210" s="34"/>
      <c r="B210" s="35"/>
      <c r="C210" s="36"/>
      <c r="D210" s="210" t="s">
        <v>208</v>
      </c>
      <c r="E210" s="36"/>
      <c r="F210" s="215" t="s">
        <v>403</v>
      </c>
      <c r="G210" s="36"/>
      <c r="H210" s="36"/>
      <c r="I210" s="212"/>
      <c r="J210" s="36"/>
      <c r="K210" s="36"/>
      <c r="L210" s="40"/>
      <c r="M210" s="249"/>
      <c r="N210" s="250"/>
      <c r="O210" s="251"/>
      <c r="P210" s="251"/>
      <c r="Q210" s="251"/>
      <c r="R210" s="251"/>
      <c r="S210" s="251"/>
      <c r="T210" s="25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208</v>
      </c>
      <c r="AU210" s="13" t="s">
        <v>76</v>
      </c>
    </row>
    <row r="211" s="2" customFormat="1" ht="6.96" customHeight="1">
      <c r="A211" s="34"/>
      <c r="B211" s="62"/>
      <c r="C211" s="63"/>
      <c r="D211" s="63"/>
      <c r="E211" s="63"/>
      <c r="F211" s="63"/>
      <c r="G211" s="63"/>
      <c r="H211" s="63"/>
      <c r="I211" s="63"/>
      <c r="J211" s="63"/>
      <c r="K211" s="63"/>
      <c r="L211" s="40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sheet="1" autoFilter="0" formatColumns="0" formatRows="0" objects="1" scenarios="1" spinCount="100000" saltValue="7vT+La0Rtu44iNwz3/NfLYoM+ES+q9Nff9SeXlGMyxnxZviYefcXtLPu+3ib0R4vZi7G5m77XtdJ+vdhGPKgBQ==" hashValue="3GNUk4pljmvzlfN5rlkQNyyGGoyVwsitmK17qLir+8B24GGRNph/UYszKV7q/69vz5XoXkw3dPSBY9SMtPeT7A==" algorithmName="SHA-512" password="CC35"/>
  <autoFilter ref="C119:K2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85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Výměna pražců a kolejnic, čištění kolejového lože v úseku Blížejov - Domažlice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124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404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15. 7. 2020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46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28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30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33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46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35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36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38</v>
      </c>
      <c r="G34" s="34"/>
      <c r="H34" s="34"/>
      <c r="I34" s="157" t="s">
        <v>37</v>
      </c>
      <c r="J34" s="157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40</v>
      </c>
      <c r="E35" s="146" t="s">
        <v>41</v>
      </c>
      <c r="F35" s="159">
        <f>ROUND((SUM(BE120:BE191)),  2)</f>
        <v>0</v>
      </c>
      <c r="G35" s="34"/>
      <c r="H35" s="34"/>
      <c r="I35" s="160">
        <v>0.20999999999999999</v>
      </c>
      <c r="J35" s="159">
        <f>ROUND(((SUM(BE120:BE191))*I35),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42</v>
      </c>
      <c r="F36" s="159">
        <f>ROUND((SUM(BF120:BF191)),  2)</f>
        <v>0</v>
      </c>
      <c r="G36" s="34"/>
      <c r="H36" s="34"/>
      <c r="I36" s="160">
        <v>0.14999999999999999</v>
      </c>
      <c r="J36" s="159">
        <f>ROUND(((SUM(BF120:BF191))*I36),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43</v>
      </c>
      <c r="F37" s="159">
        <f>ROUND((SUM(BG120:BG191)),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44</v>
      </c>
      <c r="F38" s="159">
        <f>ROUND((SUM(BH120:BH191)),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45</v>
      </c>
      <c r="F39" s="159">
        <f>ROUND((SUM(BI120:BI191)),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Výměna pražců a kolejnic, čištění kolejového lože v úseku Blížejov - Domažlice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124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1.3 - Oprava přejezdu P 627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28" t="s">
        <v>22</v>
      </c>
      <c r="J91" s="75" t="str">
        <f>IF(J14="","",J14)</f>
        <v>15. 7. 2020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 - OŘ Plzeň</v>
      </c>
      <c r="G93" s="36"/>
      <c r="H93" s="36"/>
      <c r="I93" s="28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28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132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Výměna pražců a kolejnic, čištění kolejového lože v úseku Blížejov - Domažlice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123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124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125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1.3 - Oprava přejezdu P 627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28" t="s">
        <v>22</v>
      </c>
      <c r="J114" s="75" t="str">
        <f>IF(J14="","",J14)</f>
        <v>15. 7. 2020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 - OŘ Plzeň</v>
      </c>
      <c r="G116" s="36"/>
      <c r="H116" s="36"/>
      <c r="I116" s="28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28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133</v>
      </c>
      <c r="D119" s="187" t="s">
        <v>61</v>
      </c>
      <c r="E119" s="187" t="s">
        <v>57</v>
      </c>
      <c r="F119" s="187" t="s">
        <v>58</v>
      </c>
      <c r="G119" s="187" t="s">
        <v>134</v>
      </c>
      <c r="H119" s="187" t="s">
        <v>135</v>
      </c>
      <c r="I119" s="187" t="s">
        <v>136</v>
      </c>
      <c r="J119" s="188" t="s">
        <v>129</v>
      </c>
      <c r="K119" s="189" t="s">
        <v>137</v>
      </c>
      <c r="L119" s="190"/>
      <c r="M119" s="96" t="s">
        <v>1</v>
      </c>
      <c r="N119" s="97" t="s">
        <v>40</v>
      </c>
      <c r="O119" s="97" t="s">
        <v>138</v>
      </c>
      <c r="P119" s="97" t="s">
        <v>139</v>
      </c>
      <c r="Q119" s="97" t="s">
        <v>140</v>
      </c>
      <c r="R119" s="97" t="s">
        <v>141</v>
      </c>
      <c r="S119" s="97" t="s">
        <v>142</v>
      </c>
      <c r="T119" s="98" t="s">
        <v>143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144</v>
      </c>
      <c r="D120" s="36"/>
      <c r="E120" s="36"/>
      <c r="F120" s="36"/>
      <c r="G120" s="36"/>
      <c r="H120" s="36"/>
      <c r="I120" s="36"/>
      <c r="J120" s="191">
        <f>BK120</f>
        <v>0</v>
      </c>
      <c r="K120" s="36"/>
      <c r="L120" s="40"/>
      <c r="M120" s="99"/>
      <c r="N120" s="192"/>
      <c r="O120" s="100"/>
      <c r="P120" s="193">
        <f>SUM(P121:P191)</f>
        <v>0</v>
      </c>
      <c r="Q120" s="100"/>
      <c r="R120" s="193">
        <f>SUM(R121:R191)</f>
        <v>5.3292000000000002</v>
      </c>
      <c r="S120" s="100"/>
      <c r="T120" s="194">
        <f>SUM(T121:T191)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131</v>
      </c>
      <c r="BK120" s="195">
        <f>SUM(BK121:BK191)</f>
        <v>0</v>
      </c>
    </row>
    <row r="121" s="2" customFormat="1" ht="14.4" customHeight="1">
      <c r="A121" s="34"/>
      <c r="B121" s="35"/>
      <c r="C121" s="196" t="s">
        <v>83</v>
      </c>
      <c r="D121" s="196" t="s">
        <v>145</v>
      </c>
      <c r="E121" s="197" t="s">
        <v>282</v>
      </c>
      <c r="F121" s="198" t="s">
        <v>283</v>
      </c>
      <c r="G121" s="199" t="s">
        <v>148</v>
      </c>
      <c r="H121" s="200">
        <v>6.2999999999999998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149</v>
      </c>
      <c r="AT121" s="208" t="s">
        <v>145</v>
      </c>
      <c r="AU121" s="208" t="s">
        <v>76</v>
      </c>
      <c r="AY121" s="13" t="s">
        <v>150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83</v>
      </c>
      <c r="BK121" s="209">
        <f>ROUND(I121*H121,2)</f>
        <v>0</v>
      </c>
      <c r="BL121" s="13" t="s">
        <v>149</v>
      </c>
      <c r="BM121" s="208" t="s">
        <v>405</v>
      </c>
    </row>
    <row r="122" s="2" customFormat="1">
      <c r="A122" s="34"/>
      <c r="B122" s="35"/>
      <c r="C122" s="36"/>
      <c r="D122" s="210" t="s">
        <v>152</v>
      </c>
      <c r="E122" s="36"/>
      <c r="F122" s="211" t="s">
        <v>285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152</v>
      </c>
      <c r="AU122" s="13" t="s">
        <v>76</v>
      </c>
    </row>
    <row r="123" s="2" customFormat="1">
      <c r="A123" s="34"/>
      <c r="B123" s="35"/>
      <c r="C123" s="36"/>
      <c r="D123" s="210" t="s">
        <v>154</v>
      </c>
      <c r="E123" s="36"/>
      <c r="F123" s="215" t="s">
        <v>286</v>
      </c>
      <c r="G123" s="36"/>
      <c r="H123" s="36"/>
      <c r="I123" s="212"/>
      <c r="J123" s="36"/>
      <c r="K123" s="36"/>
      <c r="L123" s="40"/>
      <c r="M123" s="213"/>
      <c r="N123" s="214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154</v>
      </c>
      <c r="AU123" s="13" t="s">
        <v>76</v>
      </c>
    </row>
    <row r="124" s="10" customFormat="1">
      <c r="A124" s="10"/>
      <c r="B124" s="216"/>
      <c r="C124" s="217"/>
      <c r="D124" s="210" t="s">
        <v>156</v>
      </c>
      <c r="E124" s="218" t="s">
        <v>1</v>
      </c>
      <c r="F124" s="219" t="s">
        <v>406</v>
      </c>
      <c r="G124" s="217"/>
      <c r="H124" s="220">
        <v>6.2999999999999998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6" t="s">
        <v>156</v>
      </c>
      <c r="AU124" s="226" t="s">
        <v>76</v>
      </c>
      <c r="AV124" s="10" t="s">
        <v>85</v>
      </c>
      <c r="AW124" s="10" t="s">
        <v>32</v>
      </c>
      <c r="AX124" s="10" t="s">
        <v>83</v>
      </c>
      <c r="AY124" s="226" t="s">
        <v>150</v>
      </c>
    </row>
    <row r="125" s="2" customFormat="1" ht="14.4" customHeight="1">
      <c r="A125" s="34"/>
      <c r="B125" s="35"/>
      <c r="C125" s="196" t="s">
        <v>85</v>
      </c>
      <c r="D125" s="196" t="s">
        <v>145</v>
      </c>
      <c r="E125" s="197" t="s">
        <v>288</v>
      </c>
      <c r="F125" s="198" t="s">
        <v>289</v>
      </c>
      <c r="G125" s="199" t="s">
        <v>148</v>
      </c>
      <c r="H125" s="200">
        <v>6.2999999999999998</v>
      </c>
      <c r="I125" s="201"/>
      <c r="J125" s="202">
        <f>ROUND(I125*H125,2)</f>
        <v>0</v>
      </c>
      <c r="K125" s="203"/>
      <c r="L125" s="40"/>
      <c r="M125" s="204" t="s">
        <v>1</v>
      </c>
      <c r="N125" s="205" t="s">
        <v>41</v>
      </c>
      <c r="O125" s="87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8" t="s">
        <v>149</v>
      </c>
      <c r="AT125" s="208" t="s">
        <v>145</v>
      </c>
      <c r="AU125" s="208" t="s">
        <v>76</v>
      </c>
      <c r="AY125" s="13" t="s">
        <v>150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3" t="s">
        <v>83</v>
      </c>
      <c r="BK125" s="209">
        <f>ROUND(I125*H125,2)</f>
        <v>0</v>
      </c>
      <c r="BL125" s="13" t="s">
        <v>149</v>
      </c>
      <c r="BM125" s="208" t="s">
        <v>407</v>
      </c>
    </row>
    <row r="126" s="2" customFormat="1">
      <c r="A126" s="34"/>
      <c r="B126" s="35"/>
      <c r="C126" s="36"/>
      <c r="D126" s="210" t="s">
        <v>152</v>
      </c>
      <c r="E126" s="36"/>
      <c r="F126" s="211" t="s">
        <v>291</v>
      </c>
      <c r="G126" s="36"/>
      <c r="H126" s="36"/>
      <c r="I126" s="212"/>
      <c r="J126" s="36"/>
      <c r="K126" s="36"/>
      <c r="L126" s="40"/>
      <c r="M126" s="213"/>
      <c r="N126" s="214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152</v>
      </c>
      <c r="AU126" s="13" t="s">
        <v>76</v>
      </c>
    </row>
    <row r="127" s="2" customFormat="1">
      <c r="A127" s="34"/>
      <c r="B127" s="35"/>
      <c r="C127" s="36"/>
      <c r="D127" s="210" t="s">
        <v>154</v>
      </c>
      <c r="E127" s="36"/>
      <c r="F127" s="215" t="s">
        <v>292</v>
      </c>
      <c r="G127" s="36"/>
      <c r="H127" s="36"/>
      <c r="I127" s="212"/>
      <c r="J127" s="36"/>
      <c r="K127" s="36"/>
      <c r="L127" s="40"/>
      <c r="M127" s="213"/>
      <c r="N127" s="214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154</v>
      </c>
      <c r="AU127" s="13" t="s">
        <v>76</v>
      </c>
    </row>
    <row r="128" s="10" customFormat="1">
      <c r="A128" s="10"/>
      <c r="B128" s="216"/>
      <c r="C128" s="217"/>
      <c r="D128" s="210" t="s">
        <v>156</v>
      </c>
      <c r="E128" s="218" t="s">
        <v>1</v>
      </c>
      <c r="F128" s="219" t="s">
        <v>406</v>
      </c>
      <c r="G128" s="217"/>
      <c r="H128" s="220">
        <v>6.2999999999999998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6" t="s">
        <v>156</v>
      </c>
      <c r="AU128" s="226" t="s">
        <v>76</v>
      </c>
      <c r="AV128" s="10" t="s">
        <v>85</v>
      </c>
      <c r="AW128" s="10" t="s">
        <v>32</v>
      </c>
      <c r="AX128" s="10" t="s">
        <v>83</v>
      </c>
      <c r="AY128" s="226" t="s">
        <v>150</v>
      </c>
    </row>
    <row r="129" s="2" customFormat="1" ht="14.4" customHeight="1">
      <c r="A129" s="34"/>
      <c r="B129" s="35"/>
      <c r="C129" s="196" t="s">
        <v>165</v>
      </c>
      <c r="D129" s="196" t="s">
        <v>145</v>
      </c>
      <c r="E129" s="197" t="s">
        <v>293</v>
      </c>
      <c r="F129" s="198" t="s">
        <v>294</v>
      </c>
      <c r="G129" s="199" t="s">
        <v>295</v>
      </c>
      <c r="H129" s="200">
        <v>18</v>
      </c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41</v>
      </c>
      <c r="O129" s="87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8" t="s">
        <v>149</v>
      </c>
      <c r="AT129" s="208" t="s">
        <v>145</v>
      </c>
      <c r="AU129" s="208" t="s">
        <v>76</v>
      </c>
      <c r="AY129" s="13" t="s">
        <v>150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3" t="s">
        <v>83</v>
      </c>
      <c r="BK129" s="209">
        <f>ROUND(I129*H129,2)</f>
        <v>0</v>
      </c>
      <c r="BL129" s="13" t="s">
        <v>149</v>
      </c>
      <c r="BM129" s="208" t="s">
        <v>408</v>
      </c>
    </row>
    <row r="130" s="2" customFormat="1">
      <c r="A130" s="34"/>
      <c r="B130" s="35"/>
      <c r="C130" s="36"/>
      <c r="D130" s="210" t="s">
        <v>152</v>
      </c>
      <c r="E130" s="36"/>
      <c r="F130" s="211" t="s">
        <v>297</v>
      </c>
      <c r="G130" s="36"/>
      <c r="H130" s="36"/>
      <c r="I130" s="212"/>
      <c r="J130" s="36"/>
      <c r="K130" s="36"/>
      <c r="L130" s="40"/>
      <c r="M130" s="213"/>
      <c r="N130" s="214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152</v>
      </c>
      <c r="AU130" s="13" t="s">
        <v>76</v>
      </c>
    </row>
    <row r="131" s="2" customFormat="1">
      <c r="A131" s="34"/>
      <c r="B131" s="35"/>
      <c r="C131" s="36"/>
      <c r="D131" s="210" t="s">
        <v>154</v>
      </c>
      <c r="E131" s="36"/>
      <c r="F131" s="215" t="s">
        <v>298</v>
      </c>
      <c r="G131" s="36"/>
      <c r="H131" s="36"/>
      <c r="I131" s="212"/>
      <c r="J131" s="36"/>
      <c r="K131" s="36"/>
      <c r="L131" s="40"/>
      <c r="M131" s="213"/>
      <c r="N131" s="214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154</v>
      </c>
      <c r="AU131" s="13" t="s">
        <v>76</v>
      </c>
    </row>
    <row r="132" s="10" customFormat="1">
      <c r="A132" s="10"/>
      <c r="B132" s="216"/>
      <c r="C132" s="217"/>
      <c r="D132" s="210" t="s">
        <v>156</v>
      </c>
      <c r="E132" s="218" t="s">
        <v>1</v>
      </c>
      <c r="F132" s="219" t="s">
        <v>409</v>
      </c>
      <c r="G132" s="217"/>
      <c r="H132" s="220">
        <v>18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6" t="s">
        <v>156</v>
      </c>
      <c r="AU132" s="226" t="s">
        <v>76</v>
      </c>
      <c r="AV132" s="10" t="s">
        <v>85</v>
      </c>
      <c r="AW132" s="10" t="s">
        <v>32</v>
      </c>
      <c r="AX132" s="10" t="s">
        <v>83</v>
      </c>
      <c r="AY132" s="226" t="s">
        <v>150</v>
      </c>
    </row>
    <row r="133" s="2" customFormat="1" ht="14.4" customHeight="1">
      <c r="A133" s="34"/>
      <c r="B133" s="35"/>
      <c r="C133" s="196" t="s">
        <v>149</v>
      </c>
      <c r="D133" s="196" t="s">
        <v>145</v>
      </c>
      <c r="E133" s="197" t="s">
        <v>300</v>
      </c>
      <c r="F133" s="198" t="s">
        <v>301</v>
      </c>
      <c r="G133" s="199" t="s">
        <v>185</v>
      </c>
      <c r="H133" s="200">
        <v>70</v>
      </c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41</v>
      </c>
      <c r="O133" s="87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8" t="s">
        <v>149</v>
      </c>
      <c r="AT133" s="208" t="s">
        <v>145</v>
      </c>
      <c r="AU133" s="208" t="s">
        <v>76</v>
      </c>
      <c r="AY133" s="13" t="s">
        <v>150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3" t="s">
        <v>83</v>
      </c>
      <c r="BK133" s="209">
        <f>ROUND(I133*H133,2)</f>
        <v>0</v>
      </c>
      <c r="BL133" s="13" t="s">
        <v>149</v>
      </c>
      <c r="BM133" s="208" t="s">
        <v>410</v>
      </c>
    </row>
    <row r="134" s="2" customFormat="1">
      <c r="A134" s="34"/>
      <c r="B134" s="35"/>
      <c r="C134" s="36"/>
      <c r="D134" s="210" t="s">
        <v>152</v>
      </c>
      <c r="E134" s="36"/>
      <c r="F134" s="211" t="s">
        <v>303</v>
      </c>
      <c r="G134" s="36"/>
      <c r="H134" s="36"/>
      <c r="I134" s="212"/>
      <c r="J134" s="36"/>
      <c r="K134" s="36"/>
      <c r="L134" s="40"/>
      <c r="M134" s="213"/>
      <c r="N134" s="214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152</v>
      </c>
      <c r="AU134" s="13" t="s">
        <v>76</v>
      </c>
    </row>
    <row r="135" s="2" customFormat="1">
      <c r="A135" s="34"/>
      <c r="B135" s="35"/>
      <c r="C135" s="36"/>
      <c r="D135" s="210" t="s">
        <v>154</v>
      </c>
      <c r="E135" s="36"/>
      <c r="F135" s="215" t="s">
        <v>188</v>
      </c>
      <c r="G135" s="36"/>
      <c r="H135" s="36"/>
      <c r="I135" s="212"/>
      <c r="J135" s="36"/>
      <c r="K135" s="36"/>
      <c r="L135" s="40"/>
      <c r="M135" s="213"/>
      <c r="N135" s="214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154</v>
      </c>
      <c r="AU135" s="13" t="s">
        <v>76</v>
      </c>
    </row>
    <row r="136" s="2" customFormat="1" ht="14.4" customHeight="1">
      <c r="A136" s="34"/>
      <c r="B136" s="35"/>
      <c r="C136" s="196" t="s">
        <v>177</v>
      </c>
      <c r="D136" s="196" t="s">
        <v>145</v>
      </c>
      <c r="E136" s="197" t="s">
        <v>304</v>
      </c>
      <c r="F136" s="198" t="s">
        <v>305</v>
      </c>
      <c r="G136" s="199" t="s">
        <v>168</v>
      </c>
      <c r="H136" s="200">
        <v>4</v>
      </c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41</v>
      </c>
      <c r="O136" s="87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8" t="s">
        <v>149</v>
      </c>
      <c r="AT136" s="208" t="s">
        <v>145</v>
      </c>
      <c r="AU136" s="208" t="s">
        <v>76</v>
      </c>
      <c r="AY136" s="13" t="s">
        <v>150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3" t="s">
        <v>83</v>
      </c>
      <c r="BK136" s="209">
        <f>ROUND(I136*H136,2)</f>
        <v>0</v>
      </c>
      <c r="BL136" s="13" t="s">
        <v>149</v>
      </c>
      <c r="BM136" s="208" t="s">
        <v>411</v>
      </c>
    </row>
    <row r="137" s="2" customFormat="1">
      <c r="A137" s="34"/>
      <c r="B137" s="35"/>
      <c r="C137" s="36"/>
      <c r="D137" s="210" t="s">
        <v>152</v>
      </c>
      <c r="E137" s="36"/>
      <c r="F137" s="211" t="s">
        <v>307</v>
      </c>
      <c r="G137" s="36"/>
      <c r="H137" s="36"/>
      <c r="I137" s="212"/>
      <c r="J137" s="36"/>
      <c r="K137" s="36"/>
      <c r="L137" s="40"/>
      <c r="M137" s="213"/>
      <c r="N137" s="214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152</v>
      </c>
      <c r="AU137" s="13" t="s">
        <v>76</v>
      </c>
    </row>
    <row r="138" s="2" customFormat="1">
      <c r="A138" s="34"/>
      <c r="B138" s="35"/>
      <c r="C138" s="36"/>
      <c r="D138" s="210" t="s">
        <v>154</v>
      </c>
      <c r="E138" s="36"/>
      <c r="F138" s="215" t="s">
        <v>194</v>
      </c>
      <c r="G138" s="36"/>
      <c r="H138" s="36"/>
      <c r="I138" s="212"/>
      <c r="J138" s="36"/>
      <c r="K138" s="36"/>
      <c r="L138" s="40"/>
      <c r="M138" s="213"/>
      <c r="N138" s="214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154</v>
      </c>
      <c r="AU138" s="13" t="s">
        <v>76</v>
      </c>
    </row>
    <row r="139" s="2" customFormat="1">
      <c r="A139" s="34"/>
      <c r="B139" s="35"/>
      <c r="C139" s="36"/>
      <c r="D139" s="210" t="s">
        <v>208</v>
      </c>
      <c r="E139" s="36"/>
      <c r="F139" s="215" t="s">
        <v>308</v>
      </c>
      <c r="G139" s="36"/>
      <c r="H139" s="36"/>
      <c r="I139" s="212"/>
      <c r="J139" s="36"/>
      <c r="K139" s="36"/>
      <c r="L139" s="40"/>
      <c r="M139" s="213"/>
      <c r="N139" s="214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208</v>
      </c>
      <c r="AU139" s="13" t="s">
        <v>76</v>
      </c>
    </row>
    <row r="140" s="2" customFormat="1" ht="14.4" customHeight="1">
      <c r="A140" s="34"/>
      <c r="B140" s="35"/>
      <c r="C140" s="196" t="s">
        <v>182</v>
      </c>
      <c r="D140" s="196" t="s">
        <v>145</v>
      </c>
      <c r="E140" s="197" t="s">
        <v>309</v>
      </c>
      <c r="F140" s="198" t="s">
        <v>310</v>
      </c>
      <c r="G140" s="199" t="s">
        <v>168</v>
      </c>
      <c r="H140" s="200">
        <v>6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41</v>
      </c>
      <c r="O140" s="8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8" t="s">
        <v>149</v>
      </c>
      <c r="AT140" s="208" t="s">
        <v>145</v>
      </c>
      <c r="AU140" s="208" t="s">
        <v>76</v>
      </c>
      <c r="AY140" s="13" t="s">
        <v>150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3" t="s">
        <v>83</v>
      </c>
      <c r="BK140" s="209">
        <f>ROUND(I140*H140,2)</f>
        <v>0</v>
      </c>
      <c r="BL140" s="13" t="s">
        <v>149</v>
      </c>
      <c r="BM140" s="208" t="s">
        <v>412</v>
      </c>
    </row>
    <row r="141" s="2" customFormat="1">
      <c r="A141" s="34"/>
      <c r="B141" s="35"/>
      <c r="C141" s="36"/>
      <c r="D141" s="210" t="s">
        <v>152</v>
      </c>
      <c r="E141" s="36"/>
      <c r="F141" s="211" t="s">
        <v>312</v>
      </c>
      <c r="G141" s="36"/>
      <c r="H141" s="36"/>
      <c r="I141" s="212"/>
      <c r="J141" s="36"/>
      <c r="K141" s="36"/>
      <c r="L141" s="40"/>
      <c r="M141" s="213"/>
      <c r="N141" s="214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152</v>
      </c>
      <c r="AU141" s="13" t="s">
        <v>76</v>
      </c>
    </row>
    <row r="142" s="2" customFormat="1">
      <c r="A142" s="34"/>
      <c r="B142" s="35"/>
      <c r="C142" s="36"/>
      <c r="D142" s="210" t="s">
        <v>154</v>
      </c>
      <c r="E142" s="36"/>
      <c r="F142" s="215" t="s">
        <v>313</v>
      </c>
      <c r="G142" s="36"/>
      <c r="H142" s="36"/>
      <c r="I142" s="212"/>
      <c r="J142" s="36"/>
      <c r="K142" s="36"/>
      <c r="L142" s="40"/>
      <c r="M142" s="213"/>
      <c r="N142" s="214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154</v>
      </c>
      <c r="AU142" s="13" t="s">
        <v>76</v>
      </c>
    </row>
    <row r="143" s="2" customFormat="1" ht="14.4" customHeight="1">
      <c r="A143" s="34"/>
      <c r="B143" s="35"/>
      <c r="C143" s="196" t="s">
        <v>189</v>
      </c>
      <c r="D143" s="196" t="s">
        <v>145</v>
      </c>
      <c r="E143" s="197" t="s">
        <v>314</v>
      </c>
      <c r="F143" s="198" t="s">
        <v>315</v>
      </c>
      <c r="G143" s="199" t="s">
        <v>168</v>
      </c>
      <c r="H143" s="200">
        <v>2</v>
      </c>
      <c r="I143" s="201"/>
      <c r="J143" s="202">
        <f>ROUND(I143*H143,2)</f>
        <v>0</v>
      </c>
      <c r="K143" s="203"/>
      <c r="L143" s="40"/>
      <c r="M143" s="204" t="s">
        <v>1</v>
      </c>
      <c r="N143" s="205" t="s">
        <v>41</v>
      </c>
      <c r="O143" s="87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8" t="s">
        <v>149</v>
      </c>
      <c r="AT143" s="208" t="s">
        <v>145</v>
      </c>
      <c r="AU143" s="208" t="s">
        <v>76</v>
      </c>
      <c r="AY143" s="13" t="s">
        <v>150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3" t="s">
        <v>83</v>
      </c>
      <c r="BK143" s="209">
        <f>ROUND(I143*H143,2)</f>
        <v>0</v>
      </c>
      <c r="BL143" s="13" t="s">
        <v>149</v>
      </c>
      <c r="BM143" s="208" t="s">
        <v>413</v>
      </c>
    </row>
    <row r="144" s="2" customFormat="1">
      <c r="A144" s="34"/>
      <c r="B144" s="35"/>
      <c r="C144" s="36"/>
      <c r="D144" s="210" t="s">
        <v>152</v>
      </c>
      <c r="E144" s="36"/>
      <c r="F144" s="211" t="s">
        <v>317</v>
      </c>
      <c r="G144" s="36"/>
      <c r="H144" s="36"/>
      <c r="I144" s="212"/>
      <c r="J144" s="36"/>
      <c r="K144" s="36"/>
      <c r="L144" s="40"/>
      <c r="M144" s="213"/>
      <c r="N144" s="214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152</v>
      </c>
      <c r="AU144" s="13" t="s">
        <v>76</v>
      </c>
    </row>
    <row r="145" s="2" customFormat="1">
      <c r="A145" s="34"/>
      <c r="B145" s="35"/>
      <c r="C145" s="36"/>
      <c r="D145" s="210" t="s">
        <v>154</v>
      </c>
      <c r="E145" s="36"/>
      <c r="F145" s="215" t="s">
        <v>313</v>
      </c>
      <c r="G145" s="36"/>
      <c r="H145" s="36"/>
      <c r="I145" s="212"/>
      <c r="J145" s="36"/>
      <c r="K145" s="36"/>
      <c r="L145" s="40"/>
      <c r="M145" s="213"/>
      <c r="N145" s="214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154</v>
      </c>
      <c r="AU145" s="13" t="s">
        <v>76</v>
      </c>
    </row>
    <row r="146" s="2" customFormat="1" ht="14.4" customHeight="1">
      <c r="A146" s="34"/>
      <c r="B146" s="35"/>
      <c r="C146" s="196" t="s">
        <v>174</v>
      </c>
      <c r="D146" s="196" t="s">
        <v>145</v>
      </c>
      <c r="E146" s="197" t="s">
        <v>414</v>
      </c>
      <c r="F146" s="198" t="s">
        <v>415</v>
      </c>
      <c r="G146" s="199" t="s">
        <v>168</v>
      </c>
      <c r="H146" s="200">
        <v>10</v>
      </c>
      <c r="I146" s="201"/>
      <c r="J146" s="202">
        <f>ROUND(I146*H146,2)</f>
        <v>0</v>
      </c>
      <c r="K146" s="203"/>
      <c r="L146" s="40"/>
      <c r="M146" s="204" t="s">
        <v>1</v>
      </c>
      <c r="N146" s="205" t="s">
        <v>41</v>
      </c>
      <c r="O146" s="87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8" t="s">
        <v>149</v>
      </c>
      <c r="AT146" s="208" t="s">
        <v>145</v>
      </c>
      <c r="AU146" s="208" t="s">
        <v>76</v>
      </c>
      <c r="AY146" s="13" t="s">
        <v>150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3" t="s">
        <v>83</v>
      </c>
      <c r="BK146" s="209">
        <f>ROUND(I146*H146,2)</f>
        <v>0</v>
      </c>
      <c r="BL146" s="13" t="s">
        <v>149</v>
      </c>
      <c r="BM146" s="208" t="s">
        <v>416</v>
      </c>
    </row>
    <row r="147" s="2" customFormat="1">
      <c r="A147" s="34"/>
      <c r="B147" s="35"/>
      <c r="C147" s="36"/>
      <c r="D147" s="210" t="s">
        <v>152</v>
      </c>
      <c r="E147" s="36"/>
      <c r="F147" s="211" t="s">
        <v>417</v>
      </c>
      <c r="G147" s="36"/>
      <c r="H147" s="36"/>
      <c r="I147" s="212"/>
      <c r="J147" s="36"/>
      <c r="K147" s="36"/>
      <c r="L147" s="40"/>
      <c r="M147" s="213"/>
      <c r="N147" s="214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152</v>
      </c>
      <c r="AU147" s="13" t="s">
        <v>76</v>
      </c>
    </row>
    <row r="148" s="2" customFormat="1">
      <c r="A148" s="34"/>
      <c r="B148" s="35"/>
      <c r="C148" s="36"/>
      <c r="D148" s="210" t="s">
        <v>154</v>
      </c>
      <c r="E148" s="36"/>
      <c r="F148" s="215" t="s">
        <v>418</v>
      </c>
      <c r="G148" s="36"/>
      <c r="H148" s="36"/>
      <c r="I148" s="212"/>
      <c r="J148" s="36"/>
      <c r="K148" s="36"/>
      <c r="L148" s="40"/>
      <c r="M148" s="213"/>
      <c r="N148" s="214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154</v>
      </c>
      <c r="AU148" s="13" t="s">
        <v>76</v>
      </c>
    </row>
    <row r="149" s="2" customFormat="1" ht="14.4" customHeight="1">
      <c r="A149" s="34"/>
      <c r="B149" s="35"/>
      <c r="C149" s="196" t="s">
        <v>201</v>
      </c>
      <c r="D149" s="196" t="s">
        <v>145</v>
      </c>
      <c r="E149" s="197" t="s">
        <v>419</v>
      </c>
      <c r="F149" s="198" t="s">
        <v>420</v>
      </c>
      <c r="G149" s="199" t="s">
        <v>168</v>
      </c>
      <c r="H149" s="200">
        <v>2</v>
      </c>
      <c r="I149" s="201"/>
      <c r="J149" s="202">
        <f>ROUND(I149*H149,2)</f>
        <v>0</v>
      </c>
      <c r="K149" s="203"/>
      <c r="L149" s="40"/>
      <c r="M149" s="204" t="s">
        <v>1</v>
      </c>
      <c r="N149" s="205" t="s">
        <v>41</v>
      </c>
      <c r="O149" s="87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8" t="s">
        <v>149</v>
      </c>
      <c r="AT149" s="208" t="s">
        <v>145</v>
      </c>
      <c r="AU149" s="208" t="s">
        <v>76</v>
      </c>
      <c r="AY149" s="13" t="s">
        <v>150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3" t="s">
        <v>83</v>
      </c>
      <c r="BK149" s="209">
        <f>ROUND(I149*H149,2)</f>
        <v>0</v>
      </c>
      <c r="BL149" s="13" t="s">
        <v>149</v>
      </c>
      <c r="BM149" s="208" t="s">
        <v>421</v>
      </c>
    </row>
    <row r="150" s="2" customFormat="1">
      <c r="A150" s="34"/>
      <c r="B150" s="35"/>
      <c r="C150" s="36"/>
      <c r="D150" s="210" t="s">
        <v>152</v>
      </c>
      <c r="E150" s="36"/>
      <c r="F150" s="211" t="s">
        <v>422</v>
      </c>
      <c r="G150" s="36"/>
      <c r="H150" s="36"/>
      <c r="I150" s="212"/>
      <c r="J150" s="36"/>
      <c r="K150" s="36"/>
      <c r="L150" s="40"/>
      <c r="M150" s="213"/>
      <c r="N150" s="214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152</v>
      </c>
      <c r="AU150" s="13" t="s">
        <v>76</v>
      </c>
    </row>
    <row r="151" s="2" customFormat="1">
      <c r="A151" s="34"/>
      <c r="B151" s="35"/>
      <c r="C151" s="36"/>
      <c r="D151" s="210" t="s">
        <v>154</v>
      </c>
      <c r="E151" s="36"/>
      <c r="F151" s="215" t="s">
        <v>418</v>
      </c>
      <c r="G151" s="36"/>
      <c r="H151" s="36"/>
      <c r="I151" s="212"/>
      <c r="J151" s="36"/>
      <c r="K151" s="36"/>
      <c r="L151" s="40"/>
      <c r="M151" s="213"/>
      <c r="N151" s="214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154</v>
      </c>
      <c r="AU151" s="13" t="s">
        <v>76</v>
      </c>
    </row>
    <row r="152" s="2" customFormat="1" ht="14.4" customHeight="1">
      <c r="A152" s="34"/>
      <c r="B152" s="35"/>
      <c r="C152" s="196" t="s">
        <v>210</v>
      </c>
      <c r="D152" s="196" t="s">
        <v>145</v>
      </c>
      <c r="E152" s="197" t="s">
        <v>338</v>
      </c>
      <c r="F152" s="198" t="s">
        <v>339</v>
      </c>
      <c r="G152" s="199" t="s">
        <v>185</v>
      </c>
      <c r="H152" s="200">
        <v>20</v>
      </c>
      <c r="I152" s="201"/>
      <c r="J152" s="202">
        <f>ROUND(I152*H152,2)</f>
        <v>0</v>
      </c>
      <c r="K152" s="203"/>
      <c r="L152" s="40"/>
      <c r="M152" s="204" t="s">
        <v>1</v>
      </c>
      <c r="N152" s="205" t="s">
        <v>41</v>
      </c>
      <c r="O152" s="87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8" t="s">
        <v>149</v>
      </c>
      <c r="AT152" s="208" t="s">
        <v>145</v>
      </c>
      <c r="AU152" s="208" t="s">
        <v>76</v>
      </c>
      <c r="AY152" s="13" t="s">
        <v>150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3" t="s">
        <v>83</v>
      </c>
      <c r="BK152" s="209">
        <f>ROUND(I152*H152,2)</f>
        <v>0</v>
      </c>
      <c r="BL152" s="13" t="s">
        <v>149</v>
      </c>
      <c r="BM152" s="208" t="s">
        <v>423</v>
      </c>
    </row>
    <row r="153" s="2" customFormat="1">
      <c r="A153" s="34"/>
      <c r="B153" s="35"/>
      <c r="C153" s="36"/>
      <c r="D153" s="210" t="s">
        <v>152</v>
      </c>
      <c r="E153" s="36"/>
      <c r="F153" s="211" t="s">
        <v>341</v>
      </c>
      <c r="G153" s="36"/>
      <c r="H153" s="36"/>
      <c r="I153" s="212"/>
      <c r="J153" s="36"/>
      <c r="K153" s="36"/>
      <c r="L153" s="40"/>
      <c r="M153" s="213"/>
      <c r="N153" s="214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152</v>
      </c>
      <c r="AU153" s="13" t="s">
        <v>76</v>
      </c>
    </row>
    <row r="154" s="2" customFormat="1">
      <c r="A154" s="34"/>
      <c r="B154" s="35"/>
      <c r="C154" s="36"/>
      <c r="D154" s="210" t="s">
        <v>154</v>
      </c>
      <c r="E154" s="36"/>
      <c r="F154" s="215" t="s">
        <v>342</v>
      </c>
      <c r="G154" s="36"/>
      <c r="H154" s="36"/>
      <c r="I154" s="212"/>
      <c r="J154" s="36"/>
      <c r="K154" s="36"/>
      <c r="L154" s="40"/>
      <c r="M154" s="213"/>
      <c r="N154" s="214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154</v>
      </c>
      <c r="AU154" s="13" t="s">
        <v>76</v>
      </c>
    </row>
    <row r="155" s="2" customFormat="1" ht="24.15" customHeight="1">
      <c r="A155" s="34"/>
      <c r="B155" s="35"/>
      <c r="C155" s="196" t="s">
        <v>216</v>
      </c>
      <c r="D155" s="196" t="s">
        <v>145</v>
      </c>
      <c r="E155" s="197" t="s">
        <v>343</v>
      </c>
      <c r="F155" s="198" t="s">
        <v>344</v>
      </c>
      <c r="G155" s="199" t="s">
        <v>295</v>
      </c>
      <c r="H155" s="200">
        <v>12</v>
      </c>
      <c r="I155" s="201"/>
      <c r="J155" s="202">
        <f>ROUND(I155*H155,2)</f>
        <v>0</v>
      </c>
      <c r="K155" s="203"/>
      <c r="L155" s="40"/>
      <c r="M155" s="204" t="s">
        <v>1</v>
      </c>
      <c r="N155" s="205" t="s">
        <v>41</v>
      </c>
      <c r="O155" s="87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8" t="s">
        <v>149</v>
      </c>
      <c r="AT155" s="208" t="s">
        <v>145</v>
      </c>
      <c r="AU155" s="208" t="s">
        <v>76</v>
      </c>
      <c r="AY155" s="13" t="s">
        <v>150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3" t="s">
        <v>83</v>
      </c>
      <c r="BK155" s="209">
        <f>ROUND(I155*H155,2)</f>
        <v>0</v>
      </c>
      <c r="BL155" s="13" t="s">
        <v>149</v>
      </c>
      <c r="BM155" s="208" t="s">
        <v>424</v>
      </c>
    </row>
    <row r="156" s="2" customFormat="1">
      <c r="A156" s="34"/>
      <c r="B156" s="35"/>
      <c r="C156" s="36"/>
      <c r="D156" s="210" t="s">
        <v>152</v>
      </c>
      <c r="E156" s="36"/>
      <c r="F156" s="211" t="s">
        <v>346</v>
      </c>
      <c r="G156" s="36"/>
      <c r="H156" s="36"/>
      <c r="I156" s="212"/>
      <c r="J156" s="36"/>
      <c r="K156" s="36"/>
      <c r="L156" s="40"/>
      <c r="M156" s="213"/>
      <c r="N156" s="214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152</v>
      </c>
      <c r="AU156" s="13" t="s">
        <v>76</v>
      </c>
    </row>
    <row r="157" s="2" customFormat="1">
      <c r="A157" s="34"/>
      <c r="B157" s="35"/>
      <c r="C157" s="36"/>
      <c r="D157" s="210" t="s">
        <v>154</v>
      </c>
      <c r="E157" s="36"/>
      <c r="F157" s="215" t="s">
        <v>347</v>
      </c>
      <c r="G157" s="36"/>
      <c r="H157" s="36"/>
      <c r="I157" s="212"/>
      <c r="J157" s="36"/>
      <c r="K157" s="36"/>
      <c r="L157" s="40"/>
      <c r="M157" s="213"/>
      <c r="N157" s="214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154</v>
      </c>
      <c r="AU157" s="13" t="s">
        <v>76</v>
      </c>
    </row>
    <row r="158" s="10" customFormat="1">
      <c r="A158" s="10"/>
      <c r="B158" s="216"/>
      <c r="C158" s="217"/>
      <c r="D158" s="210" t="s">
        <v>156</v>
      </c>
      <c r="E158" s="218" t="s">
        <v>1</v>
      </c>
      <c r="F158" s="219" t="s">
        <v>425</v>
      </c>
      <c r="G158" s="217"/>
      <c r="H158" s="220">
        <v>12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26" t="s">
        <v>156</v>
      </c>
      <c r="AU158" s="226" t="s">
        <v>76</v>
      </c>
      <c r="AV158" s="10" t="s">
        <v>85</v>
      </c>
      <c r="AW158" s="10" t="s">
        <v>32</v>
      </c>
      <c r="AX158" s="10" t="s">
        <v>83</v>
      </c>
      <c r="AY158" s="226" t="s">
        <v>150</v>
      </c>
    </row>
    <row r="159" s="2" customFormat="1" ht="14.4" customHeight="1">
      <c r="A159" s="34"/>
      <c r="B159" s="35"/>
      <c r="C159" s="227" t="s">
        <v>222</v>
      </c>
      <c r="D159" s="227" t="s">
        <v>158</v>
      </c>
      <c r="E159" s="228" t="s">
        <v>349</v>
      </c>
      <c r="F159" s="229" t="s">
        <v>350</v>
      </c>
      <c r="G159" s="230" t="s">
        <v>168</v>
      </c>
      <c r="H159" s="231">
        <v>40</v>
      </c>
      <c r="I159" s="232"/>
      <c r="J159" s="233">
        <f>ROUND(I159*H159,2)</f>
        <v>0</v>
      </c>
      <c r="K159" s="234"/>
      <c r="L159" s="235"/>
      <c r="M159" s="236" t="s">
        <v>1</v>
      </c>
      <c r="N159" s="237" t="s">
        <v>41</v>
      </c>
      <c r="O159" s="87"/>
      <c r="P159" s="206">
        <f>O159*H159</f>
        <v>0</v>
      </c>
      <c r="Q159" s="206">
        <v>0.00123</v>
      </c>
      <c r="R159" s="206">
        <f>Q159*H159</f>
        <v>0.049200000000000001</v>
      </c>
      <c r="S159" s="206">
        <v>0</v>
      </c>
      <c r="T159" s="20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8" t="s">
        <v>174</v>
      </c>
      <c r="AT159" s="208" t="s">
        <v>158</v>
      </c>
      <c r="AU159" s="208" t="s">
        <v>76</v>
      </c>
      <c r="AY159" s="13" t="s">
        <v>150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3" t="s">
        <v>83</v>
      </c>
      <c r="BK159" s="209">
        <f>ROUND(I159*H159,2)</f>
        <v>0</v>
      </c>
      <c r="BL159" s="13" t="s">
        <v>149</v>
      </c>
      <c r="BM159" s="208" t="s">
        <v>426</v>
      </c>
    </row>
    <row r="160" s="2" customFormat="1">
      <c r="A160" s="34"/>
      <c r="B160" s="35"/>
      <c r="C160" s="36"/>
      <c r="D160" s="210" t="s">
        <v>152</v>
      </c>
      <c r="E160" s="36"/>
      <c r="F160" s="211" t="s">
        <v>350</v>
      </c>
      <c r="G160" s="36"/>
      <c r="H160" s="36"/>
      <c r="I160" s="212"/>
      <c r="J160" s="36"/>
      <c r="K160" s="36"/>
      <c r="L160" s="40"/>
      <c r="M160" s="213"/>
      <c r="N160" s="214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152</v>
      </c>
      <c r="AU160" s="13" t="s">
        <v>76</v>
      </c>
    </row>
    <row r="161" s="10" customFormat="1">
      <c r="A161" s="10"/>
      <c r="B161" s="216"/>
      <c r="C161" s="217"/>
      <c r="D161" s="210" t="s">
        <v>156</v>
      </c>
      <c r="E161" s="218" t="s">
        <v>1</v>
      </c>
      <c r="F161" s="219" t="s">
        <v>427</v>
      </c>
      <c r="G161" s="217"/>
      <c r="H161" s="220">
        <v>40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26" t="s">
        <v>156</v>
      </c>
      <c r="AU161" s="226" t="s">
        <v>76</v>
      </c>
      <c r="AV161" s="10" t="s">
        <v>85</v>
      </c>
      <c r="AW161" s="10" t="s">
        <v>32</v>
      </c>
      <c r="AX161" s="10" t="s">
        <v>83</v>
      </c>
      <c r="AY161" s="226" t="s">
        <v>150</v>
      </c>
    </row>
    <row r="162" s="2" customFormat="1" ht="14.4" customHeight="1">
      <c r="A162" s="34"/>
      <c r="B162" s="35"/>
      <c r="C162" s="227" t="s">
        <v>230</v>
      </c>
      <c r="D162" s="227" t="s">
        <v>158</v>
      </c>
      <c r="E162" s="228" t="s">
        <v>353</v>
      </c>
      <c r="F162" s="229" t="s">
        <v>354</v>
      </c>
      <c r="G162" s="230" t="s">
        <v>161</v>
      </c>
      <c r="H162" s="231">
        <v>5.2800000000000002</v>
      </c>
      <c r="I162" s="232"/>
      <c r="J162" s="233">
        <f>ROUND(I162*H162,2)</f>
        <v>0</v>
      </c>
      <c r="K162" s="234"/>
      <c r="L162" s="235"/>
      <c r="M162" s="236" t="s">
        <v>1</v>
      </c>
      <c r="N162" s="237" t="s">
        <v>41</v>
      </c>
      <c r="O162" s="87"/>
      <c r="P162" s="206">
        <f>O162*H162</f>
        <v>0</v>
      </c>
      <c r="Q162" s="206">
        <v>1</v>
      </c>
      <c r="R162" s="206">
        <f>Q162*H162</f>
        <v>5.2800000000000002</v>
      </c>
      <c r="S162" s="206">
        <v>0</v>
      </c>
      <c r="T162" s="20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8" t="s">
        <v>174</v>
      </c>
      <c r="AT162" s="208" t="s">
        <v>158</v>
      </c>
      <c r="AU162" s="208" t="s">
        <v>76</v>
      </c>
      <c r="AY162" s="13" t="s">
        <v>150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3" t="s">
        <v>83</v>
      </c>
      <c r="BK162" s="209">
        <f>ROUND(I162*H162,2)</f>
        <v>0</v>
      </c>
      <c r="BL162" s="13" t="s">
        <v>149</v>
      </c>
      <c r="BM162" s="208" t="s">
        <v>428</v>
      </c>
    </row>
    <row r="163" s="2" customFormat="1">
      <c r="A163" s="34"/>
      <c r="B163" s="35"/>
      <c r="C163" s="36"/>
      <c r="D163" s="210" t="s">
        <v>152</v>
      </c>
      <c r="E163" s="36"/>
      <c r="F163" s="211" t="s">
        <v>354</v>
      </c>
      <c r="G163" s="36"/>
      <c r="H163" s="36"/>
      <c r="I163" s="212"/>
      <c r="J163" s="36"/>
      <c r="K163" s="36"/>
      <c r="L163" s="40"/>
      <c r="M163" s="213"/>
      <c r="N163" s="214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152</v>
      </c>
      <c r="AU163" s="13" t="s">
        <v>76</v>
      </c>
    </row>
    <row r="164" s="10" customFormat="1">
      <c r="A164" s="10"/>
      <c r="B164" s="216"/>
      <c r="C164" s="217"/>
      <c r="D164" s="210" t="s">
        <v>156</v>
      </c>
      <c r="E164" s="218" t="s">
        <v>1</v>
      </c>
      <c r="F164" s="219" t="s">
        <v>429</v>
      </c>
      <c r="G164" s="217"/>
      <c r="H164" s="220">
        <v>5.2800000000000002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26" t="s">
        <v>156</v>
      </c>
      <c r="AU164" s="226" t="s">
        <v>76</v>
      </c>
      <c r="AV164" s="10" t="s">
        <v>85</v>
      </c>
      <c r="AW164" s="10" t="s">
        <v>32</v>
      </c>
      <c r="AX164" s="10" t="s">
        <v>83</v>
      </c>
      <c r="AY164" s="226" t="s">
        <v>150</v>
      </c>
    </row>
    <row r="165" s="2" customFormat="1" ht="14.4" customHeight="1">
      <c r="A165" s="34"/>
      <c r="B165" s="35"/>
      <c r="C165" s="227" t="s">
        <v>235</v>
      </c>
      <c r="D165" s="227" t="s">
        <v>158</v>
      </c>
      <c r="E165" s="228" t="s">
        <v>357</v>
      </c>
      <c r="F165" s="229" t="s">
        <v>358</v>
      </c>
      <c r="G165" s="230" t="s">
        <v>359</v>
      </c>
      <c r="H165" s="231">
        <v>10</v>
      </c>
      <c r="I165" s="232"/>
      <c r="J165" s="233">
        <f>ROUND(I165*H165,2)</f>
        <v>0</v>
      </c>
      <c r="K165" s="234"/>
      <c r="L165" s="235"/>
      <c r="M165" s="236" t="s">
        <v>1</v>
      </c>
      <c r="N165" s="237" t="s">
        <v>41</v>
      </c>
      <c r="O165" s="87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8" t="s">
        <v>174</v>
      </c>
      <c r="AT165" s="208" t="s">
        <v>158</v>
      </c>
      <c r="AU165" s="208" t="s">
        <v>76</v>
      </c>
      <c r="AY165" s="13" t="s">
        <v>150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3" t="s">
        <v>83</v>
      </c>
      <c r="BK165" s="209">
        <f>ROUND(I165*H165,2)</f>
        <v>0</v>
      </c>
      <c r="BL165" s="13" t="s">
        <v>149</v>
      </c>
      <c r="BM165" s="208" t="s">
        <v>430</v>
      </c>
    </row>
    <row r="166" s="2" customFormat="1">
      <c r="A166" s="34"/>
      <c r="B166" s="35"/>
      <c r="C166" s="36"/>
      <c r="D166" s="210" t="s">
        <v>152</v>
      </c>
      <c r="E166" s="36"/>
      <c r="F166" s="211" t="s">
        <v>358</v>
      </c>
      <c r="G166" s="36"/>
      <c r="H166" s="36"/>
      <c r="I166" s="212"/>
      <c r="J166" s="36"/>
      <c r="K166" s="36"/>
      <c r="L166" s="40"/>
      <c r="M166" s="213"/>
      <c r="N166" s="214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152</v>
      </c>
      <c r="AU166" s="13" t="s">
        <v>76</v>
      </c>
    </row>
    <row r="167" s="2" customFormat="1" ht="14.4" customHeight="1">
      <c r="A167" s="34"/>
      <c r="B167" s="35"/>
      <c r="C167" s="196" t="s">
        <v>8</v>
      </c>
      <c r="D167" s="196" t="s">
        <v>145</v>
      </c>
      <c r="E167" s="197" t="s">
        <v>361</v>
      </c>
      <c r="F167" s="198" t="s">
        <v>362</v>
      </c>
      <c r="G167" s="199" t="s">
        <v>197</v>
      </c>
      <c r="H167" s="200">
        <v>4</v>
      </c>
      <c r="I167" s="201"/>
      <c r="J167" s="202">
        <f>ROUND(I167*H167,2)</f>
        <v>0</v>
      </c>
      <c r="K167" s="203"/>
      <c r="L167" s="40"/>
      <c r="M167" s="204" t="s">
        <v>1</v>
      </c>
      <c r="N167" s="205" t="s">
        <v>41</v>
      </c>
      <c r="O167" s="87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8" t="s">
        <v>149</v>
      </c>
      <c r="AT167" s="208" t="s">
        <v>145</v>
      </c>
      <c r="AU167" s="208" t="s">
        <v>76</v>
      </c>
      <c r="AY167" s="13" t="s">
        <v>150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3" t="s">
        <v>83</v>
      </c>
      <c r="BK167" s="209">
        <f>ROUND(I167*H167,2)</f>
        <v>0</v>
      </c>
      <c r="BL167" s="13" t="s">
        <v>149</v>
      </c>
      <c r="BM167" s="208" t="s">
        <v>431</v>
      </c>
    </row>
    <row r="168" s="2" customFormat="1">
      <c r="A168" s="34"/>
      <c r="B168" s="35"/>
      <c r="C168" s="36"/>
      <c r="D168" s="210" t="s">
        <v>152</v>
      </c>
      <c r="E168" s="36"/>
      <c r="F168" s="211" t="s">
        <v>364</v>
      </c>
      <c r="G168" s="36"/>
      <c r="H168" s="36"/>
      <c r="I168" s="212"/>
      <c r="J168" s="36"/>
      <c r="K168" s="36"/>
      <c r="L168" s="40"/>
      <c r="M168" s="213"/>
      <c r="N168" s="214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152</v>
      </c>
      <c r="AU168" s="13" t="s">
        <v>76</v>
      </c>
    </row>
    <row r="169" s="2" customFormat="1">
      <c r="A169" s="34"/>
      <c r="B169" s="35"/>
      <c r="C169" s="36"/>
      <c r="D169" s="210" t="s">
        <v>154</v>
      </c>
      <c r="E169" s="36"/>
      <c r="F169" s="215" t="s">
        <v>200</v>
      </c>
      <c r="G169" s="36"/>
      <c r="H169" s="36"/>
      <c r="I169" s="212"/>
      <c r="J169" s="36"/>
      <c r="K169" s="36"/>
      <c r="L169" s="40"/>
      <c r="M169" s="213"/>
      <c r="N169" s="214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154</v>
      </c>
      <c r="AU169" s="13" t="s">
        <v>76</v>
      </c>
    </row>
    <row r="170" s="2" customFormat="1" ht="14.4" customHeight="1">
      <c r="A170" s="34"/>
      <c r="B170" s="35"/>
      <c r="C170" s="196" t="s">
        <v>247</v>
      </c>
      <c r="D170" s="196" t="s">
        <v>145</v>
      </c>
      <c r="E170" s="197" t="s">
        <v>365</v>
      </c>
      <c r="F170" s="198" t="s">
        <v>366</v>
      </c>
      <c r="G170" s="199" t="s">
        <v>161</v>
      </c>
      <c r="H170" s="200">
        <v>11.34</v>
      </c>
      <c r="I170" s="201"/>
      <c r="J170" s="202">
        <f>ROUND(I170*H170,2)</f>
        <v>0</v>
      </c>
      <c r="K170" s="203"/>
      <c r="L170" s="40"/>
      <c r="M170" s="204" t="s">
        <v>1</v>
      </c>
      <c r="N170" s="205" t="s">
        <v>41</v>
      </c>
      <c r="O170" s="87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8" t="s">
        <v>149</v>
      </c>
      <c r="AT170" s="208" t="s">
        <v>145</v>
      </c>
      <c r="AU170" s="208" t="s">
        <v>76</v>
      </c>
      <c r="AY170" s="13" t="s">
        <v>150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3" t="s">
        <v>83</v>
      </c>
      <c r="BK170" s="209">
        <f>ROUND(I170*H170,2)</f>
        <v>0</v>
      </c>
      <c r="BL170" s="13" t="s">
        <v>149</v>
      </c>
      <c r="BM170" s="208" t="s">
        <v>432</v>
      </c>
    </row>
    <row r="171" s="2" customFormat="1">
      <c r="A171" s="34"/>
      <c r="B171" s="35"/>
      <c r="C171" s="36"/>
      <c r="D171" s="210" t="s">
        <v>152</v>
      </c>
      <c r="E171" s="36"/>
      <c r="F171" s="211" t="s">
        <v>368</v>
      </c>
      <c r="G171" s="36"/>
      <c r="H171" s="36"/>
      <c r="I171" s="212"/>
      <c r="J171" s="36"/>
      <c r="K171" s="36"/>
      <c r="L171" s="40"/>
      <c r="M171" s="213"/>
      <c r="N171" s="214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152</v>
      </c>
      <c r="AU171" s="13" t="s">
        <v>76</v>
      </c>
    </row>
    <row r="172" s="2" customFormat="1">
      <c r="A172" s="34"/>
      <c r="B172" s="35"/>
      <c r="C172" s="36"/>
      <c r="D172" s="210" t="s">
        <v>154</v>
      </c>
      <c r="E172" s="36"/>
      <c r="F172" s="215" t="s">
        <v>241</v>
      </c>
      <c r="G172" s="36"/>
      <c r="H172" s="36"/>
      <c r="I172" s="212"/>
      <c r="J172" s="36"/>
      <c r="K172" s="36"/>
      <c r="L172" s="40"/>
      <c r="M172" s="213"/>
      <c r="N172" s="214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154</v>
      </c>
      <c r="AU172" s="13" t="s">
        <v>76</v>
      </c>
    </row>
    <row r="173" s="10" customFormat="1">
      <c r="A173" s="10"/>
      <c r="B173" s="216"/>
      <c r="C173" s="217"/>
      <c r="D173" s="210" t="s">
        <v>156</v>
      </c>
      <c r="E173" s="218" t="s">
        <v>1</v>
      </c>
      <c r="F173" s="219" t="s">
        <v>433</v>
      </c>
      <c r="G173" s="217"/>
      <c r="H173" s="220">
        <v>11.34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26" t="s">
        <v>156</v>
      </c>
      <c r="AU173" s="226" t="s">
        <v>76</v>
      </c>
      <c r="AV173" s="10" t="s">
        <v>85</v>
      </c>
      <c r="AW173" s="10" t="s">
        <v>32</v>
      </c>
      <c r="AX173" s="10" t="s">
        <v>83</v>
      </c>
      <c r="AY173" s="226" t="s">
        <v>150</v>
      </c>
    </row>
    <row r="174" s="2" customFormat="1" ht="24.15" customHeight="1">
      <c r="A174" s="34"/>
      <c r="B174" s="35"/>
      <c r="C174" s="196" t="s">
        <v>254</v>
      </c>
      <c r="D174" s="196" t="s">
        <v>145</v>
      </c>
      <c r="E174" s="197" t="s">
        <v>375</v>
      </c>
      <c r="F174" s="198" t="s">
        <v>376</v>
      </c>
      <c r="G174" s="199" t="s">
        <v>161</v>
      </c>
      <c r="H174" s="200">
        <v>5.2800000000000002</v>
      </c>
      <c r="I174" s="201"/>
      <c r="J174" s="202">
        <f>ROUND(I174*H174,2)</f>
        <v>0</v>
      </c>
      <c r="K174" s="203"/>
      <c r="L174" s="40"/>
      <c r="M174" s="204" t="s">
        <v>1</v>
      </c>
      <c r="N174" s="205" t="s">
        <v>41</v>
      </c>
      <c r="O174" s="87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8" t="s">
        <v>238</v>
      </c>
      <c r="AT174" s="208" t="s">
        <v>145</v>
      </c>
      <c r="AU174" s="208" t="s">
        <v>76</v>
      </c>
      <c r="AY174" s="13" t="s">
        <v>150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3" t="s">
        <v>83</v>
      </c>
      <c r="BK174" s="209">
        <f>ROUND(I174*H174,2)</f>
        <v>0</v>
      </c>
      <c r="BL174" s="13" t="s">
        <v>238</v>
      </c>
      <c r="BM174" s="208" t="s">
        <v>434</v>
      </c>
    </row>
    <row r="175" s="2" customFormat="1">
      <c r="A175" s="34"/>
      <c r="B175" s="35"/>
      <c r="C175" s="36"/>
      <c r="D175" s="210" t="s">
        <v>152</v>
      </c>
      <c r="E175" s="36"/>
      <c r="F175" s="211" t="s">
        <v>378</v>
      </c>
      <c r="G175" s="36"/>
      <c r="H175" s="36"/>
      <c r="I175" s="212"/>
      <c r="J175" s="36"/>
      <c r="K175" s="36"/>
      <c r="L175" s="40"/>
      <c r="M175" s="213"/>
      <c r="N175" s="214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152</v>
      </c>
      <c r="AU175" s="13" t="s">
        <v>76</v>
      </c>
    </row>
    <row r="176" s="2" customFormat="1">
      <c r="A176" s="34"/>
      <c r="B176" s="35"/>
      <c r="C176" s="36"/>
      <c r="D176" s="210" t="s">
        <v>154</v>
      </c>
      <c r="E176" s="36"/>
      <c r="F176" s="215" t="s">
        <v>252</v>
      </c>
      <c r="G176" s="36"/>
      <c r="H176" s="36"/>
      <c r="I176" s="212"/>
      <c r="J176" s="36"/>
      <c r="K176" s="36"/>
      <c r="L176" s="40"/>
      <c r="M176" s="213"/>
      <c r="N176" s="214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154</v>
      </c>
      <c r="AU176" s="13" t="s">
        <v>76</v>
      </c>
    </row>
    <row r="177" s="10" customFormat="1">
      <c r="A177" s="10"/>
      <c r="B177" s="216"/>
      <c r="C177" s="217"/>
      <c r="D177" s="210" t="s">
        <v>156</v>
      </c>
      <c r="E177" s="218" t="s">
        <v>1</v>
      </c>
      <c r="F177" s="219" t="s">
        <v>435</v>
      </c>
      <c r="G177" s="217"/>
      <c r="H177" s="220">
        <v>5.2800000000000002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26" t="s">
        <v>156</v>
      </c>
      <c r="AU177" s="226" t="s">
        <v>76</v>
      </c>
      <c r="AV177" s="10" t="s">
        <v>85</v>
      </c>
      <c r="AW177" s="10" t="s">
        <v>32</v>
      </c>
      <c r="AX177" s="10" t="s">
        <v>83</v>
      </c>
      <c r="AY177" s="226" t="s">
        <v>150</v>
      </c>
    </row>
    <row r="178" s="2" customFormat="1" ht="24.15" customHeight="1">
      <c r="A178" s="34"/>
      <c r="B178" s="35"/>
      <c r="C178" s="196" t="s">
        <v>260</v>
      </c>
      <c r="D178" s="196" t="s">
        <v>145</v>
      </c>
      <c r="E178" s="197" t="s">
        <v>375</v>
      </c>
      <c r="F178" s="198" t="s">
        <v>376</v>
      </c>
      <c r="G178" s="199" t="s">
        <v>161</v>
      </c>
      <c r="H178" s="200">
        <v>11.34</v>
      </c>
      <c r="I178" s="201"/>
      <c r="J178" s="202">
        <f>ROUND(I178*H178,2)</f>
        <v>0</v>
      </c>
      <c r="K178" s="203"/>
      <c r="L178" s="40"/>
      <c r="M178" s="204" t="s">
        <v>1</v>
      </c>
      <c r="N178" s="205" t="s">
        <v>41</v>
      </c>
      <c r="O178" s="87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8" t="s">
        <v>238</v>
      </c>
      <c r="AT178" s="208" t="s">
        <v>145</v>
      </c>
      <c r="AU178" s="208" t="s">
        <v>76</v>
      </c>
      <c r="AY178" s="13" t="s">
        <v>150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3" t="s">
        <v>83</v>
      </c>
      <c r="BK178" s="209">
        <f>ROUND(I178*H178,2)</f>
        <v>0</v>
      </c>
      <c r="BL178" s="13" t="s">
        <v>238</v>
      </c>
      <c r="BM178" s="208" t="s">
        <v>436</v>
      </c>
    </row>
    <row r="179" s="2" customFormat="1">
      <c r="A179" s="34"/>
      <c r="B179" s="35"/>
      <c r="C179" s="36"/>
      <c r="D179" s="210" t="s">
        <v>152</v>
      </c>
      <c r="E179" s="36"/>
      <c r="F179" s="211" t="s">
        <v>378</v>
      </c>
      <c r="G179" s="36"/>
      <c r="H179" s="36"/>
      <c r="I179" s="212"/>
      <c r="J179" s="36"/>
      <c r="K179" s="36"/>
      <c r="L179" s="40"/>
      <c r="M179" s="213"/>
      <c r="N179" s="214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152</v>
      </c>
      <c r="AU179" s="13" t="s">
        <v>76</v>
      </c>
    </row>
    <row r="180" s="2" customFormat="1">
      <c r="A180" s="34"/>
      <c r="B180" s="35"/>
      <c r="C180" s="36"/>
      <c r="D180" s="210" t="s">
        <v>154</v>
      </c>
      <c r="E180" s="36"/>
      <c r="F180" s="215" t="s">
        <v>252</v>
      </c>
      <c r="G180" s="36"/>
      <c r="H180" s="36"/>
      <c r="I180" s="212"/>
      <c r="J180" s="36"/>
      <c r="K180" s="36"/>
      <c r="L180" s="40"/>
      <c r="M180" s="213"/>
      <c r="N180" s="214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154</v>
      </c>
      <c r="AU180" s="13" t="s">
        <v>76</v>
      </c>
    </row>
    <row r="181" s="10" customFormat="1">
      <c r="A181" s="10"/>
      <c r="B181" s="216"/>
      <c r="C181" s="217"/>
      <c r="D181" s="210" t="s">
        <v>156</v>
      </c>
      <c r="E181" s="218" t="s">
        <v>1</v>
      </c>
      <c r="F181" s="219" t="s">
        <v>437</v>
      </c>
      <c r="G181" s="217"/>
      <c r="H181" s="220">
        <v>11.34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26" t="s">
        <v>156</v>
      </c>
      <c r="AU181" s="226" t="s">
        <v>76</v>
      </c>
      <c r="AV181" s="10" t="s">
        <v>85</v>
      </c>
      <c r="AW181" s="10" t="s">
        <v>32</v>
      </c>
      <c r="AX181" s="10" t="s">
        <v>83</v>
      </c>
      <c r="AY181" s="226" t="s">
        <v>150</v>
      </c>
    </row>
    <row r="182" s="2" customFormat="1" ht="37.8" customHeight="1">
      <c r="A182" s="34"/>
      <c r="B182" s="35"/>
      <c r="C182" s="196" t="s">
        <v>266</v>
      </c>
      <c r="D182" s="196" t="s">
        <v>145</v>
      </c>
      <c r="E182" s="197" t="s">
        <v>386</v>
      </c>
      <c r="F182" s="198" t="s">
        <v>387</v>
      </c>
      <c r="G182" s="199" t="s">
        <v>161</v>
      </c>
      <c r="H182" s="200">
        <v>7</v>
      </c>
      <c r="I182" s="201"/>
      <c r="J182" s="202">
        <f>ROUND(I182*H182,2)</f>
        <v>0</v>
      </c>
      <c r="K182" s="203"/>
      <c r="L182" s="40"/>
      <c r="M182" s="204" t="s">
        <v>1</v>
      </c>
      <c r="N182" s="205" t="s">
        <v>41</v>
      </c>
      <c r="O182" s="87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8" t="s">
        <v>238</v>
      </c>
      <c r="AT182" s="208" t="s">
        <v>145</v>
      </c>
      <c r="AU182" s="208" t="s">
        <v>76</v>
      </c>
      <c r="AY182" s="13" t="s">
        <v>150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3" t="s">
        <v>83</v>
      </c>
      <c r="BK182" s="209">
        <f>ROUND(I182*H182,2)</f>
        <v>0</v>
      </c>
      <c r="BL182" s="13" t="s">
        <v>238</v>
      </c>
      <c r="BM182" s="208" t="s">
        <v>438</v>
      </c>
    </row>
    <row r="183" s="2" customFormat="1">
      <c r="A183" s="34"/>
      <c r="B183" s="35"/>
      <c r="C183" s="36"/>
      <c r="D183" s="210" t="s">
        <v>152</v>
      </c>
      <c r="E183" s="36"/>
      <c r="F183" s="211" t="s">
        <v>389</v>
      </c>
      <c r="G183" s="36"/>
      <c r="H183" s="36"/>
      <c r="I183" s="212"/>
      <c r="J183" s="36"/>
      <c r="K183" s="36"/>
      <c r="L183" s="40"/>
      <c r="M183" s="213"/>
      <c r="N183" s="214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152</v>
      </c>
      <c r="AU183" s="13" t="s">
        <v>76</v>
      </c>
    </row>
    <row r="184" s="2" customFormat="1">
      <c r="A184" s="34"/>
      <c r="B184" s="35"/>
      <c r="C184" s="36"/>
      <c r="D184" s="210" t="s">
        <v>154</v>
      </c>
      <c r="E184" s="36"/>
      <c r="F184" s="215" t="s">
        <v>252</v>
      </c>
      <c r="G184" s="36"/>
      <c r="H184" s="36"/>
      <c r="I184" s="212"/>
      <c r="J184" s="36"/>
      <c r="K184" s="36"/>
      <c r="L184" s="40"/>
      <c r="M184" s="213"/>
      <c r="N184" s="214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154</v>
      </c>
      <c r="AU184" s="13" t="s">
        <v>76</v>
      </c>
    </row>
    <row r="185" s="10" customFormat="1">
      <c r="A185" s="10"/>
      <c r="B185" s="216"/>
      <c r="C185" s="217"/>
      <c r="D185" s="210" t="s">
        <v>156</v>
      </c>
      <c r="E185" s="218" t="s">
        <v>1</v>
      </c>
      <c r="F185" s="219" t="s">
        <v>439</v>
      </c>
      <c r="G185" s="217"/>
      <c r="H185" s="220">
        <v>7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26" t="s">
        <v>156</v>
      </c>
      <c r="AU185" s="226" t="s">
        <v>76</v>
      </c>
      <c r="AV185" s="10" t="s">
        <v>85</v>
      </c>
      <c r="AW185" s="10" t="s">
        <v>32</v>
      </c>
      <c r="AX185" s="10" t="s">
        <v>76</v>
      </c>
      <c r="AY185" s="226" t="s">
        <v>150</v>
      </c>
    </row>
    <row r="186" s="11" customFormat="1">
      <c r="A186" s="11"/>
      <c r="B186" s="238"/>
      <c r="C186" s="239"/>
      <c r="D186" s="210" t="s">
        <v>156</v>
      </c>
      <c r="E186" s="240" t="s">
        <v>1</v>
      </c>
      <c r="F186" s="241" t="s">
        <v>229</v>
      </c>
      <c r="G186" s="239"/>
      <c r="H186" s="242">
        <v>7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T186" s="248" t="s">
        <v>156</v>
      </c>
      <c r="AU186" s="248" t="s">
        <v>76</v>
      </c>
      <c r="AV186" s="11" t="s">
        <v>149</v>
      </c>
      <c r="AW186" s="11" t="s">
        <v>32</v>
      </c>
      <c r="AX186" s="11" t="s">
        <v>83</v>
      </c>
      <c r="AY186" s="248" t="s">
        <v>150</v>
      </c>
    </row>
    <row r="187" s="2" customFormat="1" ht="24.15" customHeight="1">
      <c r="A187" s="34"/>
      <c r="B187" s="35"/>
      <c r="C187" s="196" t="s">
        <v>273</v>
      </c>
      <c r="D187" s="196" t="s">
        <v>145</v>
      </c>
      <c r="E187" s="197" t="s">
        <v>392</v>
      </c>
      <c r="F187" s="198" t="s">
        <v>393</v>
      </c>
      <c r="G187" s="199" t="s">
        <v>161</v>
      </c>
      <c r="H187" s="200">
        <v>0.050000000000000003</v>
      </c>
      <c r="I187" s="201"/>
      <c r="J187" s="202">
        <f>ROUND(I187*H187,2)</f>
        <v>0</v>
      </c>
      <c r="K187" s="203"/>
      <c r="L187" s="40"/>
      <c r="M187" s="204" t="s">
        <v>1</v>
      </c>
      <c r="N187" s="205" t="s">
        <v>41</v>
      </c>
      <c r="O187" s="87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8" t="s">
        <v>149</v>
      </c>
      <c r="AT187" s="208" t="s">
        <v>145</v>
      </c>
      <c r="AU187" s="208" t="s">
        <v>76</v>
      </c>
      <c r="AY187" s="13" t="s">
        <v>150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3" t="s">
        <v>83</v>
      </c>
      <c r="BK187" s="209">
        <f>ROUND(I187*H187,2)</f>
        <v>0</v>
      </c>
      <c r="BL187" s="13" t="s">
        <v>149</v>
      </c>
      <c r="BM187" s="208" t="s">
        <v>440</v>
      </c>
    </row>
    <row r="188" s="2" customFormat="1">
      <c r="A188" s="34"/>
      <c r="B188" s="35"/>
      <c r="C188" s="36"/>
      <c r="D188" s="210" t="s">
        <v>152</v>
      </c>
      <c r="E188" s="36"/>
      <c r="F188" s="211" t="s">
        <v>395</v>
      </c>
      <c r="G188" s="36"/>
      <c r="H188" s="36"/>
      <c r="I188" s="212"/>
      <c r="J188" s="36"/>
      <c r="K188" s="36"/>
      <c r="L188" s="40"/>
      <c r="M188" s="213"/>
      <c r="N188" s="214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152</v>
      </c>
      <c r="AU188" s="13" t="s">
        <v>76</v>
      </c>
    </row>
    <row r="189" s="2" customFormat="1">
      <c r="A189" s="34"/>
      <c r="B189" s="35"/>
      <c r="C189" s="36"/>
      <c r="D189" s="210" t="s">
        <v>154</v>
      </c>
      <c r="E189" s="36"/>
      <c r="F189" s="215" t="s">
        <v>252</v>
      </c>
      <c r="G189" s="36"/>
      <c r="H189" s="36"/>
      <c r="I189" s="212"/>
      <c r="J189" s="36"/>
      <c r="K189" s="36"/>
      <c r="L189" s="40"/>
      <c r="M189" s="213"/>
      <c r="N189" s="214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154</v>
      </c>
      <c r="AU189" s="13" t="s">
        <v>76</v>
      </c>
    </row>
    <row r="190" s="2" customFormat="1">
      <c r="A190" s="34"/>
      <c r="B190" s="35"/>
      <c r="C190" s="36"/>
      <c r="D190" s="210" t="s">
        <v>208</v>
      </c>
      <c r="E190" s="36"/>
      <c r="F190" s="215" t="s">
        <v>396</v>
      </c>
      <c r="G190" s="36"/>
      <c r="H190" s="36"/>
      <c r="I190" s="212"/>
      <c r="J190" s="36"/>
      <c r="K190" s="36"/>
      <c r="L190" s="40"/>
      <c r="M190" s="213"/>
      <c r="N190" s="214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208</v>
      </c>
      <c r="AU190" s="13" t="s">
        <v>76</v>
      </c>
    </row>
    <row r="191" s="10" customFormat="1">
      <c r="A191" s="10"/>
      <c r="B191" s="216"/>
      <c r="C191" s="217"/>
      <c r="D191" s="210" t="s">
        <v>156</v>
      </c>
      <c r="E191" s="218" t="s">
        <v>1</v>
      </c>
      <c r="F191" s="219" t="s">
        <v>441</v>
      </c>
      <c r="G191" s="217"/>
      <c r="H191" s="220">
        <v>0.050000000000000003</v>
      </c>
      <c r="I191" s="221"/>
      <c r="J191" s="217"/>
      <c r="K191" s="217"/>
      <c r="L191" s="222"/>
      <c r="M191" s="253"/>
      <c r="N191" s="254"/>
      <c r="O191" s="254"/>
      <c r="P191" s="254"/>
      <c r="Q191" s="254"/>
      <c r="R191" s="254"/>
      <c r="S191" s="254"/>
      <c r="T191" s="255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26" t="s">
        <v>156</v>
      </c>
      <c r="AU191" s="226" t="s">
        <v>76</v>
      </c>
      <c r="AV191" s="10" t="s">
        <v>85</v>
      </c>
      <c r="AW191" s="10" t="s">
        <v>32</v>
      </c>
      <c r="AX191" s="10" t="s">
        <v>83</v>
      </c>
      <c r="AY191" s="226" t="s">
        <v>150</v>
      </c>
    </row>
    <row r="192" s="2" customFormat="1" ht="6.96" customHeight="1">
      <c r="A192" s="34"/>
      <c r="B192" s="62"/>
      <c r="C192" s="63"/>
      <c r="D192" s="63"/>
      <c r="E192" s="63"/>
      <c r="F192" s="63"/>
      <c r="G192" s="63"/>
      <c r="H192" s="63"/>
      <c r="I192" s="63"/>
      <c r="J192" s="63"/>
      <c r="K192" s="63"/>
      <c r="L192" s="40"/>
      <c r="M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</row>
  </sheetData>
  <sheetProtection sheet="1" autoFilter="0" formatColumns="0" formatRows="0" objects="1" scenarios="1" spinCount="100000" saltValue="VmElI/3PbYQpf6mP1t4vx2f6duseAt1GJYa9ylk20D29eQbljZ4URe5lbgz5+anQiJ4EoE4eNWAZELfoFt+4sA==" hashValue="vFULZt1q5a92jONKEtC7InG8qQu1aR9cpocDKB4iDU9+sfUnvnMrwo0ZJEh987/O0BE6thg9e03pEKHmIK1JnA==" algorithmName="SHA-512" password="CC35"/>
  <autoFilter ref="C119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85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Výměna pražců a kolejnic, čištění kolejového lože v úseku Blížejov - Domažlice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442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443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15. 7. 2020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46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28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30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33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46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35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36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38</v>
      </c>
      <c r="G34" s="34"/>
      <c r="H34" s="34"/>
      <c r="I34" s="157" t="s">
        <v>37</v>
      </c>
      <c r="J34" s="157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40</v>
      </c>
      <c r="E35" s="146" t="s">
        <v>41</v>
      </c>
      <c r="F35" s="159">
        <f>ROUND((SUM(BE120:BE182)),  2)</f>
        <v>0</v>
      </c>
      <c r="G35" s="34"/>
      <c r="H35" s="34"/>
      <c r="I35" s="160">
        <v>0.20999999999999999</v>
      </c>
      <c r="J35" s="159">
        <f>ROUND(((SUM(BE120:BE182))*I35),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42</v>
      </c>
      <c r="F36" s="159">
        <f>ROUND((SUM(BF120:BF182)),  2)</f>
        <v>0</v>
      </c>
      <c r="G36" s="34"/>
      <c r="H36" s="34"/>
      <c r="I36" s="160">
        <v>0.14999999999999999</v>
      </c>
      <c r="J36" s="159">
        <f>ROUND(((SUM(BF120:BF182))*I36),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43</v>
      </c>
      <c r="F37" s="159">
        <f>ROUND((SUM(BG120:BG182)),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44</v>
      </c>
      <c r="F38" s="159">
        <f>ROUND((SUM(BH120:BH182)),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45</v>
      </c>
      <c r="F39" s="159">
        <f>ROUND((SUM(BI120:BI182)),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Výměna pražců a kolejnic, čištění kolejového lože v úseku Blížejov - Domažlice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442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2.1 - km 160,200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28" t="s">
        <v>22</v>
      </c>
      <c r="J91" s="75" t="str">
        <f>IF(J14="","",J14)</f>
        <v>15. 7. 2020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 - OŘ Plzeň</v>
      </c>
      <c r="G93" s="36"/>
      <c r="H93" s="36"/>
      <c r="I93" s="28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28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132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Výměna pražců a kolejnic, čištění kolejového lože v úseku Blížejov - Domažlice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123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442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125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2.1 - km 160,200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28" t="s">
        <v>22</v>
      </c>
      <c r="J114" s="75" t="str">
        <f>IF(J14="","",J14)</f>
        <v>15. 7. 2020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 - OŘ Plzeň</v>
      </c>
      <c r="G116" s="36"/>
      <c r="H116" s="36"/>
      <c r="I116" s="28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28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133</v>
      </c>
      <c r="D119" s="187" t="s">
        <v>61</v>
      </c>
      <c r="E119" s="187" t="s">
        <v>57</v>
      </c>
      <c r="F119" s="187" t="s">
        <v>58</v>
      </c>
      <c r="G119" s="187" t="s">
        <v>134</v>
      </c>
      <c r="H119" s="187" t="s">
        <v>135</v>
      </c>
      <c r="I119" s="187" t="s">
        <v>136</v>
      </c>
      <c r="J119" s="188" t="s">
        <v>129</v>
      </c>
      <c r="K119" s="189" t="s">
        <v>137</v>
      </c>
      <c r="L119" s="190"/>
      <c r="M119" s="96" t="s">
        <v>1</v>
      </c>
      <c r="N119" s="97" t="s">
        <v>40</v>
      </c>
      <c r="O119" s="97" t="s">
        <v>138</v>
      </c>
      <c r="P119" s="97" t="s">
        <v>139</v>
      </c>
      <c r="Q119" s="97" t="s">
        <v>140</v>
      </c>
      <c r="R119" s="97" t="s">
        <v>141</v>
      </c>
      <c r="S119" s="97" t="s">
        <v>142</v>
      </c>
      <c r="T119" s="98" t="s">
        <v>143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144</v>
      </c>
      <c r="D120" s="36"/>
      <c r="E120" s="36"/>
      <c r="F120" s="36"/>
      <c r="G120" s="36"/>
      <c r="H120" s="36"/>
      <c r="I120" s="36"/>
      <c r="J120" s="191">
        <f>BK120</f>
        <v>0</v>
      </c>
      <c r="K120" s="36"/>
      <c r="L120" s="40"/>
      <c r="M120" s="99"/>
      <c r="N120" s="192"/>
      <c r="O120" s="100"/>
      <c r="P120" s="193">
        <f>SUM(P121:P182)</f>
        <v>0</v>
      </c>
      <c r="Q120" s="100"/>
      <c r="R120" s="193">
        <f>SUM(R121:R182)</f>
        <v>74.676839999999999</v>
      </c>
      <c r="S120" s="100"/>
      <c r="T120" s="194">
        <f>SUM(T121:T182)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131</v>
      </c>
      <c r="BK120" s="195">
        <f>SUM(BK121:BK182)</f>
        <v>0</v>
      </c>
    </row>
    <row r="121" s="2" customFormat="1" ht="14.4" customHeight="1">
      <c r="A121" s="34"/>
      <c r="B121" s="35"/>
      <c r="C121" s="196" t="s">
        <v>83</v>
      </c>
      <c r="D121" s="196" t="s">
        <v>145</v>
      </c>
      <c r="E121" s="197" t="s">
        <v>444</v>
      </c>
      <c r="F121" s="198" t="s">
        <v>445</v>
      </c>
      <c r="G121" s="199" t="s">
        <v>204</v>
      </c>
      <c r="H121" s="200">
        <v>0.029999999999999999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149</v>
      </c>
      <c r="AT121" s="208" t="s">
        <v>145</v>
      </c>
      <c r="AU121" s="208" t="s">
        <v>76</v>
      </c>
      <c r="AY121" s="13" t="s">
        <v>150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83</v>
      </c>
      <c r="BK121" s="209">
        <f>ROUND(I121*H121,2)</f>
        <v>0</v>
      </c>
      <c r="BL121" s="13" t="s">
        <v>149</v>
      </c>
      <c r="BM121" s="208" t="s">
        <v>446</v>
      </c>
    </row>
    <row r="122" s="2" customFormat="1">
      <c r="A122" s="34"/>
      <c r="B122" s="35"/>
      <c r="C122" s="36"/>
      <c r="D122" s="210" t="s">
        <v>152</v>
      </c>
      <c r="E122" s="36"/>
      <c r="F122" s="211" t="s">
        <v>447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152</v>
      </c>
      <c r="AU122" s="13" t="s">
        <v>76</v>
      </c>
    </row>
    <row r="123" s="2" customFormat="1">
      <c r="A123" s="34"/>
      <c r="B123" s="35"/>
      <c r="C123" s="36"/>
      <c r="D123" s="210" t="s">
        <v>154</v>
      </c>
      <c r="E123" s="36"/>
      <c r="F123" s="215" t="s">
        <v>448</v>
      </c>
      <c r="G123" s="36"/>
      <c r="H123" s="36"/>
      <c r="I123" s="212"/>
      <c r="J123" s="36"/>
      <c r="K123" s="36"/>
      <c r="L123" s="40"/>
      <c r="M123" s="213"/>
      <c r="N123" s="214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154</v>
      </c>
      <c r="AU123" s="13" t="s">
        <v>76</v>
      </c>
    </row>
    <row r="124" s="2" customFormat="1" ht="14.4" customHeight="1">
      <c r="A124" s="34"/>
      <c r="B124" s="35"/>
      <c r="C124" s="196" t="s">
        <v>85</v>
      </c>
      <c r="D124" s="196" t="s">
        <v>145</v>
      </c>
      <c r="E124" s="197" t="s">
        <v>449</v>
      </c>
      <c r="F124" s="198" t="s">
        <v>450</v>
      </c>
      <c r="G124" s="199" t="s">
        <v>204</v>
      </c>
      <c r="H124" s="200">
        <v>0.029999999999999999</v>
      </c>
      <c r="I124" s="201"/>
      <c r="J124" s="202">
        <f>ROUND(I124*H124,2)</f>
        <v>0</v>
      </c>
      <c r="K124" s="203"/>
      <c r="L124" s="40"/>
      <c r="M124" s="204" t="s">
        <v>1</v>
      </c>
      <c r="N124" s="205" t="s">
        <v>41</v>
      </c>
      <c r="O124" s="8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8" t="s">
        <v>149</v>
      </c>
      <c r="AT124" s="208" t="s">
        <v>145</v>
      </c>
      <c r="AU124" s="208" t="s">
        <v>76</v>
      </c>
      <c r="AY124" s="13" t="s">
        <v>150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83</v>
      </c>
      <c r="BK124" s="209">
        <f>ROUND(I124*H124,2)</f>
        <v>0</v>
      </c>
      <c r="BL124" s="13" t="s">
        <v>149</v>
      </c>
      <c r="BM124" s="208" t="s">
        <v>451</v>
      </c>
    </row>
    <row r="125" s="2" customFormat="1">
      <c r="A125" s="34"/>
      <c r="B125" s="35"/>
      <c r="C125" s="36"/>
      <c r="D125" s="210" t="s">
        <v>152</v>
      </c>
      <c r="E125" s="36"/>
      <c r="F125" s="211" t="s">
        <v>452</v>
      </c>
      <c r="G125" s="36"/>
      <c r="H125" s="36"/>
      <c r="I125" s="212"/>
      <c r="J125" s="36"/>
      <c r="K125" s="36"/>
      <c r="L125" s="40"/>
      <c r="M125" s="213"/>
      <c r="N125" s="214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152</v>
      </c>
      <c r="AU125" s="13" t="s">
        <v>76</v>
      </c>
    </row>
    <row r="126" s="2" customFormat="1">
      <c r="A126" s="34"/>
      <c r="B126" s="35"/>
      <c r="C126" s="36"/>
      <c r="D126" s="210" t="s">
        <v>154</v>
      </c>
      <c r="E126" s="36"/>
      <c r="F126" s="215" t="s">
        <v>453</v>
      </c>
      <c r="G126" s="36"/>
      <c r="H126" s="36"/>
      <c r="I126" s="212"/>
      <c r="J126" s="36"/>
      <c r="K126" s="36"/>
      <c r="L126" s="40"/>
      <c r="M126" s="213"/>
      <c r="N126" s="214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154</v>
      </c>
      <c r="AU126" s="13" t="s">
        <v>76</v>
      </c>
    </row>
    <row r="127" s="2" customFormat="1" ht="14.4" customHeight="1">
      <c r="A127" s="34"/>
      <c r="B127" s="35"/>
      <c r="C127" s="196" t="s">
        <v>165</v>
      </c>
      <c r="D127" s="196" t="s">
        <v>145</v>
      </c>
      <c r="E127" s="197" t="s">
        <v>146</v>
      </c>
      <c r="F127" s="198" t="s">
        <v>147</v>
      </c>
      <c r="G127" s="199" t="s">
        <v>148</v>
      </c>
      <c r="H127" s="200">
        <v>45</v>
      </c>
      <c r="I127" s="201"/>
      <c r="J127" s="202">
        <f>ROUND(I127*H127,2)</f>
        <v>0</v>
      </c>
      <c r="K127" s="203"/>
      <c r="L127" s="40"/>
      <c r="M127" s="204" t="s">
        <v>1</v>
      </c>
      <c r="N127" s="205" t="s">
        <v>41</v>
      </c>
      <c r="O127" s="87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8" t="s">
        <v>149</v>
      </c>
      <c r="AT127" s="208" t="s">
        <v>145</v>
      </c>
      <c r="AU127" s="208" t="s">
        <v>76</v>
      </c>
      <c r="AY127" s="13" t="s">
        <v>150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3" t="s">
        <v>83</v>
      </c>
      <c r="BK127" s="209">
        <f>ROUND(I127*H127,2)</f>
        <v>0</v>
      </c>
      <c r="BL127" s="13" t="s">
        <v>149</v>
      </c>
      <c r="BM127" s="208" t="s">
        <v>454</v>
      </c>
    </row>
    <row r="128" s="2" customFormat="1">
      <c r="A128" s="34"/>
      <c r="B128" s="35"/>
      <c r="C128" s="36"/>
      <c r="D128" s="210" t="s">
        <v>152</v>
      </c>
      <c r="E128" s="36"/>
      <c r="F128" s="211" t="s">
        <v>153</v>
      </c>
      <c r="G128" s="36"/>
      <c r="H128" s="36"/>
      <c r="I128" s="212"/>
      <c r="J128" s="36"/>
      <c r="K128" s="36"/>
      <c r="L128" s="40"/>
      <c r="M128" s="213"/>
      <c r="N128" s="214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152</v>
      </c>
      <c r="AU128" s="13" t="s">
        <v>76</v>
      </c>
    </row>
    <row r="129" s="2" customFormat="1">
      <c r="A129" s="34"/>
      <c r="B129" s="35"/>
      <c r="C129" s="36"/>
      <c r="D129" s="210" t="s">
        <v>154</v>
      </c>
      <c r="E129" s="36"/>
      <c r="F129" s="215" t="s">
        <v>455</v>
      </c>
      <c r="G129" s="36"/>
      <c r="H129" s="36"/>
      <c r="I129" s="212"/>
      <c r="J129" s="36"/>
      <c r="K129" s="36"/>
      <c r="L129" s="40"/>
      <c r="M129" s="213"/>
      <c r="N129" s="214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154</v>
      </c>
      <c r="AU129" s="13" t="s">
        <v>76</v>
      </c>
    </row>
    <row r="130" s="10" customFormat="1">
      <c r="A130" s="10"/>
      <c r="B130" s="216"/>
      <c r="C130" s="217"/>
      <c r="D130" s="210" t="s">
        <v>156</v>
      </c>
      <c r="E130" s="218" t="s">
        <v>1</v>
      </c>
      <c r="F130" s="219" t="s">
        <v>456</v>
      </c>
      <c r="G130" s="217"/>
      <c r="H130" s="220">
        <v>45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26" t="s">
        <v>156</v>
      </c>
      <c r="AU130" s="226" t="s">
        <v>76</v>
      </c>
      <c r="AV130" s="10" t="s">
        <v>85</v>
      </c>
      <c r="AW130" s="10" t="s">
        <v>32</v>
      </c>
      <c r="AX130" s="10" t="s">
        <v>83</v>
      </c>
      <c r="AY130" s="226" t="s">
        <v>150</v>
      </c>
    </row>
    <row r="131" s="2" customFormat="1" ht="14.4" customHeight="1">
      <c r="A131" s="34"/>
      <c r="B131" s="35"/>
      <c r="C131" s="227" t="s">
        <v>149</v>
      </c>
      <c r="D131" s="227" t="s">
        <v>158</v>
      </c>
      <c r="E131" s="228" t="s">
        <v>159</v>
      </c>
      <c r="F131" s="229" t="s">
        <v>160</v>
      </c>
      <c r="G131" s="230" t="s">
        <v>161</v>
      </c>
      <c r="H131" s="231">
        <v>64.170000000000002</v>
      </c>
      <c r="I131" s="232"/>
      <c r="J131" s="233">
        <f>ROUND(I131*H131,2)</f>
        <v>0</v>
      </c>
      <c r="K131" s="234"/>
      <c r="L131" s="235"/>
      <c r="M131" s="236" t="s">
        <v>1</v>
      </c>
      <c r="N131" s="237" t="s">
        <v>41</v>
      </c>
      <c r="O131" s="87"/>
      <c r="P131" s="206">
        <f>O131*H131</f>
        <v>0</v>
      </c>
      <c r="Q131" s="206">
        <v>1</v>
      </c>
      <c r="R131" s="206">
        <f>Q131*H131</f>
        <v>64.170000000000002</v>
      </c>
      <c r="S131" s="206">
        <v>0</v>
      </c>
      <c r="T131" s="20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8" t="s">
        <v>174</v>
      </c>
      <c r="AT131" s="208" t="s">
        <v>158</v>
      </c>
      <c r="AU131" s="208" t="s">
        <v>76</v>
      </c>
      <c r="AY131" s="13" t="s">
        <v>150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3" t="s">
        <v>83</v>
      </c>
      <c r="BK131" s="209">
        <f>ROUND(I131*H131,2)</f>
        <v>0</v>
      </c>
      <c r="BL131" s="13" t="s">
        <v>149</v>
      </c>
      <c r="BM131" s="208" t="s">
        <v>457</v>
      </c>
    </row>
    <row r="132" s="2" customFormat="1">
      <c r="A132" s="34"/>
      <c r="B132" s="35"/>
      <c r="C132" s="36"/>
      <c r="D132" s="210" t="s">
        <v>152</v>
      </c>
      <c r="E132" s="36"/>
      <c r="F132" s="211" t="s">
        <v>160</v>
      </c>
      <c r="G132" s="36"/>
      <c r="H132" s="36"/>
      <c r="I132" s="212"/>
      <c r="J132" s="36"/>
      <c r="K132" s="36"/>
      <c r="L132" s="40"/>
      <c r="M132" s="213"/>
      <c r="N132" s="214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152</v>
      </c>
      <c r="AU132" s="13" t="s">
        <v>76</v>
      </c>
    </row>
    <row r="133" s="10" customFormat="1">
      <c r="A133" s="10"/>
      <c r="B133" s="216"/>
      <c r="C133" s="217"/>
      <c r="D133" s="210" t="s">
        <v>156</v>
      </c>
      <c r="E133" s="218" t="s">
        <v>1</v>
      </c>
      <c r="F133" s="219" t="s">
        <v>458</v>
      </c>
      <c r="G133" s="217"/>
      <c r="H133" s="220">
        <v>64.170000000000002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6" t="s">
        <v>156</v>
      </c>
      <c r="AU133" s="226" t="s">
        <v>76</v>
      </c>
      <c r="AV133" s="10" t="s">
        <v>85</v>
      </c>
      <c r="AW133" s="10" t="s">
        <v>32</v>
      </c>
      <c r="AX133" s="10" t="s">
        <v>83</v>
      </c>
      <c r="AY133" s="226" t="s">
        <v>150</v>
      </c>
    </row>
    <row r="134" s="2" customFormat="1" ht="14.4" customHeight="1">
      <c r="A134" s="34"/>
      <c r="B134" s="35"/>
      <c r="C134" s="227" t="s">
        <v>177</v>
      </c>
      <c r="D134" s="227" t="s">
        <v>158</v>
      </c>
      <c r="E134" s="228" t="s">
        <v>459</v>
      </c>
      <c r="F134" s="229" t="s">
        <v>460</v>
      </c>
      <c r="G134" s="230" t="s">
        <v>161</v>
      </c>
      <c r="H134" s="231">
        <v>10.5</v>
      </c>
      <c r="I134" s="232"/>
      <c r="J134" s="233">
        <f>ROUND(I134*H134,2)</f>
        <v>0</v>
      </c>
      <c r="K134" s="234"/>
      <c r="L134" s="235"/>
      <c r="M134" s="236" t="s">
        <v>1</v>
      </c>
      <c r="N134" s="237" t="s">
        <v>41</v>
      </c>
      <c r="O134" s="87"/>
      <c r="P134" s="206">
        <f>O134*H134</f>
        <v>0</v>
      </c>
      <c r="Q134" s="206">
        <v>1</v>
      </c>
      <c r="R134" s="206">
        <f>Q134*H134</f>
        <v>10.5</v>
      </c>
      <c r="S134" s="206">
        <v>0</v>
      </c>
      <c r="T134" s="20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8" t="s">
        <v>174</v>
      </c>
      <c r="AT134" s="208" t="s">
        <v>158</v>
      </c>
      <c r="AU134" s="208" t="s">
        <v>76</v>
      </c>
      <c r="AY134" s="13" t="s">
        <v>150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3" t="s">
        <v>83</v>
      </c>
      <c r="BK134" s="209">
        <f>ROUND(I134*H134,2)</f>
        <v>0</v>
      </c>
      <c r="BL134" s="13" t="s">
        <v>149</v>
      </c>
      <c r="BM134" s="208" t="s">
        <v>461</v>
      </c>
    </row>
    <row r="135" s="2" customFormat="1">
      <c r="A135" s="34"/>
      <c r="B135" s="35"/>
      <c r="C135" s="36"/>
      <c r="D135" s="210" t="s">
        <v>152</v>
      </c>
      <c r="E135" s="36"/>
      <c r="F135" s="211" t="s">
        <v>460</v>
      </c>
      <c r="G135" s="36"/>
      <c r="H135" s="36"/>
      <c r="I135" s="212"/>
      <c r="J135" s="36"/>
      <c r="K135" s="36"/>
      <c r="L135" s="40"/>
      <c r="M135" s="213"/>
      <c r="N135" s="214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152</v>
      </c>
      <c r="AU135" s="13" t="s">
        <v>76</v>
      </c>
    </row>
    <row r="136" s="10" customFormat="1">
      <c r="A136" s="10"/>
      <c r="B136" s="216"/>
      <c r="C136" s="217"/>
      <c r="D136" s="210" t="s">
        <v>156</v>
      </c>
      <c r="E136" s="218" t="s">
        <v>1</v>
      </c>
      <c r="F136" s="219" t="s">
        <v>462</v>
      </c>
      <c r="G136" s="217"/>
      <c r="H136" s="220">
        <v>10.5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26" t="s">
        <v>156</v>
      </c>
      <c r="AU136" s="226" t="s">
        <v>76</v>
      </c>
      <c r="AV136" s="10" t="s">
        <v>85</v>
      </c>
      <c r="AW136" s="10" t="s">
        <v>32</v>
      </c>
      <c r="AX136" s="10" t="s">
        <v>83</v>
      </c>
      <c r="AY136" s="226" t="s">
        <v>150</v>
      </c>
    </row>
    <row r="137" s="2" customFormat="1" ht="14.4" customHeight="1">
      <c r="A137" s="34"/>
      <c r="B137" s="35"/>
      <c r="C137" s="196" t="s">
        <v>182</v>
      </c>
      <c r="D137" s="196" t="s">
        <v>145</v>
      </c>
      <c r="E137" s="197" t="s">
        <v>288</v>
      </c>
      <c r="F137" s="198" t="s">
        <v>289</v>
      </c>
      <c r="G137" s="199" t="s">
        <v>148</v>
      </c>
      <c r="H137" s="200">
        <v>45</v>
      </c>
      <c r="I137" s="201"/>
      <c r="J137" s="202">
        <f>ROUND(I137*H137,2)</f>
        <v>0</v>
      </c>
      <c r="K137" s="203"/>
      <c r="L137" s="40"/>
      <c r="M137" s="204" t="s">
        <v>1</v>
      </c>
      <c r="N137" s="205" t="s">
        <v>41</v>
      </c>
      <c r="O137" s="87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8" t="s">
        <v>149</v>
      </c>
      <c r="AT137" s="208" t="s">
        <v>145</v>
      </c>
      <c r="AU137" s="208" t="s">
        <v>76</v>
      </c>
      <c r="AY137" s="13" t="s">
        <v>150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3" t="s">
        <v>83</v>
      </c>
      <c r="BK137" s="209">
        <f>ROUND(I137*H137,2)</f>
        <v>0</v>
      </c>
      <c r="BL137" s="13" t="s">
        <v>149</v>
      </c>
      <c r="BM137" s="208" t="s">
        <v>463</v>
      </c>
    </row>
    <row r="138" s="2" customFormat="1">
      <c r="A138" s="34"/>
      <c r="B138" s="35"/>
      <c r="C138" s="36"/>
      <c r="D138" s="210" t="s">
        <v>152</v>
      </c>
      <c r="E138" s="36"/>
      <c r="F138" s="211" t="s">
        <v>291</v>
      </c>
      <c r="G138" s="36"/>
      <c r="H138" s="36"/>
      <c r="I138" s="212"/>
      <c r="J138" s="36"/>
      <c r="K138" s="36"/>
      <c r="L138" s="40"/>
      <c r="M138" s="213"/>
      <c r="N138" s="214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152</v>
      </c>
      <c r="AU138" s="13" t="s">
        <v>76</v>
      </c>
    </row>
    <row r="139" s="2" customFormat="1">
      <c r="A139" s="34"/>
      <c r="B139" s="35"/>
      <c r="C139" s="36"/>
      <c r="D139" s="210" t="s">
        <v>154</v>
      </c>
      <c r="E139" s="36"/>
      <c r="F139" s="215" t="s">
        <v>292</v>
      </c>
      <c r="G139" s="36"/>
      <c r="H139" s="36"/>
      <c r="I139" s="212"/>
      <c r="J139" s="36"/>
      <c r="K139" s="36"/>
      <c r="L139" s="40"/>
      <c r="M139" s="213"/>
      <c r="N139" s="214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154</v>
      </c>
      <c r="AU139" s="13" t="s">
        <v>76</v>
      </c>
    </row>
    <row r="140" s="10" customFormat="1">
      <c r="A140" s="10"/>
      <c r="B140" s="216"/>
      <c r="C140" s="217"/>
      <c r="D140" s="210" t="s">
        <v>156</v>
      </c>
      <c r="E140" s="218" t="s">
        <v>1</v>
      </c>
      <c r="F140" s="219" t="s">
        <v>464</v>
      </c>
      <c r="G140" s="217"/>
      <c r="H140" s="220">
        <v>45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26" t="s">
        <v>156</v>
      </c>
      <c r="AU140" s="226" t="s">
        <v>76</v>
      </c>
      <c r="AV140" s="10" t="s">
        <v>85</v>
      </c>
      <c r="AW140" s="10" t="s">
        <v>32</v>
      </c>
      <c r="AX140" s="10" t="s">
        <v>83</v>
      </c>
      <c r="AY140" s="226" t="s">
        <v>150</v>
      </c>
    </row>
    <row r="141" s="2" customFormat="1" ht="14.4" customHeight="1">
      <c r="A141" s="34"/>
      <c r="B141" s="35"/>
      <c r="C141" s="196" t="s">
        <v>189</v>
      </c>
      <c r="D141" s="196" t="s">
        <v>145</v>
      </c>
      <c r="E141" s="197" t="s">
        <v>293</v>
      </c>
      <c r="F141" s="198" t="s">
        <v>294</v>
      </c>
      <c r="G141" s="199" t="s">
        <v>295</v>
      </c>
      <c r="H141" s="200">
        <v>105</v>
      </c>
      <c r="I141" s="201"/>
      <c r="J141" s="202">
        <f>ROUND(I141*H141,2)</f>
        <v>0</v>
      </c>
      <c r="K141" s="203"/>
      <c r="L141" s="40"/>
      <c r="M141" s="204" t="s">
        <v>1</v>
      </c>
      <c r="N141" s="205" t="s">
        <v>41</v>
      </c>
      <c r="O141" s="87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8" t="s">
        <v>149</v>
      </c>
      <c r="AT141" s="208" t="s">
        <v>145</v>
      </c>
      <c r="AU141" s="208" t="s">
        <v>76</v>
      </c>
      <c r="AY141" s="13" t="s">
        <v>150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3" t="s">
        <v>83</v>
      </c>
      <c r="BK141" s="209">
        <f>ROUND(I141*H141,2)</f>
        <v>0</v>
      </c>
      <c r="BL141" s="13" t="s">
        <v>149</v>
      </c>
      <c r="BM141" s="208" t="s">
        <v>465</v>
      </c>
    </row>
    <row r="142" s="2" customFormat="1">
      <c r="A142" s="34"/>
      <c r="B142" s="35"/>
      <c r="C142" s="36"/>
      <c r="D142" s="210" t="s">
        <v>152</v>
      </c>
      <c r="E142" s="36"/>
      <c r="F142" s="211" t="s">
        <v>297</v>
      </c>
      <c r="G142" s="36"/>
      <c r="H142" s="36"/>
      <c r="I142" s="212"/>
      <c r="J142" s="36"/>
      <c r="K142" s="36"/>
      <c r="L142" s="40"/>
      <c r="M142" s="213"/>
      <c r="N142" s="214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152</v>
      </c>
      <c r="AU142" s="13" t="s">
        <v>76</v>
      </c>
    </row>
    <row r="143" s="2" customFormat="1">
      <c r="A143" s="34"/>
      <c r="B143" s="35"/>
      <c r="C143" s="36"/>
      <c r="D143" s="210" t="s">
        <v>154</v>
      </c>
      <c r="E143" s="36"/>
      <c r="F143" s="215" t="s">
        <v>298</v>
      </c>
      <c r="G143" s="36"/>
      <c r="H143" s="36"/>
      <c r="I143" s="212"/>
      <c r="J143" s="36"/>
      <c r="K143" s="36"/>
      <c r="L143" s="40"/>
      <c r="M143" s="213"/>
      <c r="N143" s="214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154</v>
      </c>
      <c r="AU143" s="13" t="s">
        <v>76</v>
      </c>
    </row>
    <row r="144" s="10" customFormat="1">
      <c r="A144" s="10"/>
      <c r="B144" s="216"/>
      <c r="C144" s="217"/>
      <c r="D144" s="210" t="s">
        <v>156</v>
      </c>
      <c r="E144" s="218" t="s">
        <v>1</v>
      </c>
      <c r="F144" s="219" t="s">
        <v>466</v>
      </c>
      <c r="G144" s="217"/>
      <c r="H144" s="220">
        <v>105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26" t="s">
        <v>156</v>
      </c>
      <c r="AU144" s="226" t="s">
        <v>76</v>
      </c>
      <c r="AV144" s="10" t="s">
        <v>85</v>
      </c>
      <c r="AW144" s="10" t="s">
        <v>32</v>
      </c>
      <c r="AX144" s="10" t="s">
        <v>83</v>
      </c>
      <c r="AY144" s="226" t="s">
        <v>150</v>
      </c>
    </row>
    <row r="145" s="2" customFormat="1" ht="14.4" customHeight="1">
      <c r="A145" s="34"/>
      <c r="B145" s="35"/>
      <c r="C145" s="196" t="s">
        <v>174</v>
      </c>
      <c r="D145" s="196" t="s">
        <v>145</v>
      </c>
      <c r="E145" s="197" t="s">
        <v>467</v>
      </c>
      <c r="F145" s="198" t="s">
        <v>468</v>
      </c>
      <c r="G145" s="199" t="s">
        <v>204</v>
      </c>
      <c r="H145" s="200">
        <v>0.029999999999999999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41</v>
      </c>
      <c r="O145" s="87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8" t="s">
        <v>149</v>
      </c>
      <c r="AT145" s="208" t="s">
        <v>145</v>
      </c>
      <c r="AU145" s="208" t="s">
        <v>76</v>
      </c>
      <c r="AY145" s="13" t="s">
        <v>150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3" t="s">
        <v>83</v>
      </c>
      <c r="BK145" s="209">
        <f>ROUND(I145*H145,2)</f>
        <v>0</v>
      </c>
      <c r="BL145" s="13" t="s">
        <v>149</v>
      </c>
      <c r="BM145" s="208" t="s">
        <v>469</v>
      </c>
    </row>
    <row r="146" s="2" customFormat="1">
      <c r="A146" s="34"/>
      <c r="B146" s="35"/>
      <c r="C146" s="36"/>
      <c r="D146" s="210" t="s">
        <v>152</v>
      </c>
      <c r="E146" s="36"/>
      <c r="F146" s="211" t="s">
        <v>470</v>
      </c>
      <c r="G146" s="36"/>
      <c r="H146" s="36"/>
      <c r="I146" s="212"/>
      <c r="J146" s="36"/>
      <c r="K146" s="36"/>
      <c r="L146" s="40"/>
      <c r="M146" s="213"/>
      <c r="N146" s="214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152</v>
      </c>
      <c r="AU146" s="13" t="s">
        <v>76</v>
      </c>
    </row>
    <row r="147" s="2" customFormat="1">
      <c r="A147" s="34"/>
      <c r="B147" s="35"/>
      <c r="C147" s="36"/>
      <c r="D147" s="210" t="s">
        <v>154</v>
      </c>
      <c r="E147" s="36"/>
      <c r="F147" s="215" t="s">
        <v>471</v>
      </c>
      <c r="G147" s="36"/>
      <c r="H147" s="36"/>
      <c r="I147" s="212"/>
      <c r="J147" s="36"/>
      <c r="K147" s="36"/>
      <c r="L147" s="40"/>
      <c r="M147" s="213"/>
      <c r="N147" s="214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154</v>
      </c>
      <c r="AU147" s="13" t="s">
        <v>76</v>
      </c>
    </row>
    <row r="148" s="2" customFormat="1" ht="14.4" customHeight="1">
      <c r="A148" s="34"/>
      <c r="B148" s="35"/>
      <c r="C148" s="227" t="s">
        <v>201</v>
      </c>
      <c r="D148" s="227" t="s">
        <v>158</v>
      </c>
      <c r="E148" s="228" t="s">
        <v>472</v>
      </c>
      <c r="F148" s="229" t="s">
        <v>473</v>
      </c>
      <c r="G148" s="230" t="s">
        <v>295</v>
      </c>
      <c r="H148" s="231">
        <v>105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41</v>
      </c>
      <c r="O148" s="87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8" t="s">
        <v>174</v>
      </c>
      <c r="AT148" s="208" t="s">
        <v>158</v>
      </c>
      <c r="AU148" s="208" t="s">
        <v>76</v>
      </c>
      <c r="AY148" s="13" t="s">
        <v>150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3" t="s">
        <v>83</v>
      </c>
      <c r="BK148" s="209">
        <f>ROUND(I148*H148,2)</f>
        <v>0</v>
      </c>
      <c r="BL148" s="13" t="s">
        <v>149</v>
      </c>
      <c r="BM148" s="208" t="s">
        <v>474</v>
      </c>
    </row>
    <row r="149" s="2" customFormat="1">
      <c r="A149" s="34"/>
      <c r="B149" s="35"/>
      <c r="C149" s="36"/>
      <c r="D149" s="210" t="s">
        <v>152</v>
      </c>
      <c r="E149" s="36"/>
      <c r="F149" s="211" t="s">
        <v>473</v>
      </c>
      <c r="G149" s="36"/>
      <c r="H149" s="36"/>
      <c r="I149" s="212"/>
      <c r="J149" s="36"/>
      <c r="K149" s="36"/>
      <c r="L149" s="40"/>
      <c r="M149" s="213"/>
      <c r="N149" s="214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152</v>
      </c>
      <c r="AU149" s="13" t="s">
        <v>76</v>
      </c>
    </row>
    <row r="150" s="10" customFormat="1">
      <c r="A150" s="10"/>
      <c r="B150" s="216"/>
      <c r="C150" s="217"/>
      <c r="D150" s="210" t="s">
        <v>156</v>
      </c>
      <c r="E150" s="218" t="s">
        <v>1</v>
      </c>
      <c r="F150" s="219" t="s">
        <v>466</v>
      </c>
      <c r="G150" s="217"/>
      <c r="H150" s="220">
        <v>105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26" t="s">
        <v>156</v>
      </c>
      <c r="AU150" s="226" t="s">
        <v>76</v>
      </c>
      <c r="AV150" s="10" t="s">
        <v>85</v>
      </c>
      <c r="AW150" s="10" t="s">
        <v>32</v>
      </c>
      <c r="AX150" s="10" t="s">
        <v>83</v>
      </c>
      <c r="AY150" s="226" t="s">
        <v>150</v>
      </c>
    </row>
    <row r="151" s="2" customFormat="1" ht="14.4" customHeight="1">
      <c r="A151" s="34"/>
      <c r="B151" s="35"/>
      <c r="C151" s="227" t="s">
        <v>210</v>
      </c>
      <c r="D151" s="227" t="s">
        <v>158</v>
      </c>
      <c r="E151" s="228" t="s">
        <v>178</v>
      </c>
      <c r="F151" s="229" t="s">
        <v>179</v>
      </c>
      <c r="G151" s="230" t="s">
        <v>168</v>
      </c>
      <c r="H151" s="231">
        <v>38</v>
      </c>
      <c r="I151" s="232"/>
      <c r="J151" s="233">
        <f>ROUND(I151*H151,2)</f>
        <v>0</v>
      </c>
      <c r="K151" s="234"/>
      <c r="L151" s="235"/>
      <c r="M151" s="236" t="s">
        <v>1</v>
      </c>
      <c r="N151" s="237" t="s">
        <v>41</v>
      </c>
      <c r="O151" s="87"/>
      <c r="P151" s="206">
        <f>O151*H151</f>
        <v>0</v>
      </c>
      <c r="Q151" s="206">
        <v>0.00018000000000000001</v>
      </c>
      <c r="R151" s="206">
        <f>Q151*H151</f>
        <v>0.0068400000000000006</v>
      </c>
      <c r="S151" s="206">
        <v>0</v>
      </c>
      <c r="T151" s="20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8" t="s">
        <v>174</v>
      </c>
      <c r="AT151" s="208" t="s">
        <v>158</v>
      </c>
      <c r="AU151" s="208" t="s">
        <v>76</v>
      </c>
      <c r="AY151" s="13" t="s">
        <v>150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3" t="s">
        <v>83</v>
      </c>
      <c r="BK151" s="209">
        <f>ROUND(I151*H151,2)</f>
        <v>0</v>
      </c>
      <c r="BL151" s="13" t="s">
        <v>149</v>
      </c>
      <c r="BM151" s="208" t="s">
        <v>475</v>
      </c>
    </row>
    <row r="152" s="2" customFormat="1">
      <c r="A152" s="34"/>
      <c r="B152" s="35"/>
      <c r="C152" s="36"/>
      <c r="D152" s="210" t="s">
        <v>152</v>
      </c>
      <c r="E152" s="36"/>
      <c r="F152" s="211" t="s">
        <v>179</v>
      </c>
      <c r="G152" s="36"/>
      <c r="H152" s="36"/>
      <c r="I152" s="212"/>
      <c r="J152" s="36"/>
      <c r="K152" s="36"/>
      <c r="L152" s="40"/>
      <c r="M152" s="213"/>
      <c r="N152" s="214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152</v>
      </c>
      <c r="AU152" s="13" t="s">
        <v>76</v>
      </c>
    </row>
    <row r="153" s="10" customFormat="1">
      <c r="A153" s="10"/>
      <c r="B153" s="216"/>
      <c r="C153" s="217"/>
      <c r="D153" s="210" t="s">
        <v>156</v>
      </c>
      <c r="E153" s="218" t="s">
        <v>1</v>
      </c>
      <c r="F153" s="219" t="s">
        <v>476</v>
      </c>
      <c r="G153" s="217"/>
      <c r="H153" s="220">
        <v>38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26" t="s">
        <v>156</v>
      </c>
      <c r="AU153" s="226" t="s">
        <v>76</v>
      </c>
      <c r="AV153" s="10" t="s">
        <v>85</v>
      </c>
      <c r="AW153" s="10" t="s">
        <v>32</v>
      </c>
      <c r="AX153" s="10" t="s">
        <v>83</v>
      </c>
      <c r="AY153" s="226" t="s">
        <v>150</v>
      </c>
    </row>
    <row r="154" s="2" customFormat="1" ht="14.4" customHeight="1">
      <c r="A154" s="34"/>
      <c r="B154" s="35"/>
      <c r="C154" s="196" t="s">
        <v>216</v>
      </c>
      <c r="D154" s="196" t="s">
        <v>145</v>
      </c>
      <c r="E154" s="197" t="s">
        <v>304</v>
      </c>
      <c r="F154" s="198" t="s">
        <v>305</v>
      </c>
      <c r="G154" s="199" t="s">
        <v>168</v>
      </c>
      <c r="H154" s="200">
        <v>4</v>
      </c>
      <c r="I154" s="201"/>
      <c r="J154" s="202">
        <f>ROUND(I154*H154,2)</f>
        <v>0</v>
      </c>
      <c r="K154" s="203"/>
      <c r="L154" s="40"/>
      <c r="M154" s="204" t="s">
        <v>1</v>
      </c>
      <c r="N154" s="205" t="s">
        <v>41</v>
      </c>
      <c r="O154" s="87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8" t="s">
        <v>149</v>
      </c>
      <c r="AT154" s="208" t="s">
        <v>145</v>
      </c>
      <c r="AU154" s="208" t="s">
        <v>76</v>
      </c>
      <c r="AY154" s="13" t="s">
        <v>150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3" t="s">
        <v>83</v>
      </c>
      <c r="BK154" s="209">
        <f>ROUND(I154*H154,2)</f>
        <v>0</v>
      </c>
      <c r="BL154" s="13" t="s">
        <v>149</v>
      </c>
      <c r="BM154" s="208" t="s">
        <v>477</v>
      </c>
    </row>
    <row r="155" s="2" customFormat="1">
      <c r="A155" s="34"/>
      <c r="B155" s="35"/>
      <c r="C155" s="36"/>
      <c r="D155" s="210" t="s">
        <v>152</v>
      </c>
      <c r="E155" s="36"/>
      <c r="F155" s="211" t="s">
        <v>307</v>
      </c>
      <c r="G155" s="36"/>
      <c r="H155" s="36"/>
      <c r="I155" s="212"/>
      <c r="J155" s="36"/>
      <c r="K155" s="36"/>
      <c r="L155" s="40"/>
      <c r="M155" s="213"/>
      <c r="N155" s="214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152</v>
      </c>
      <c r="AU155" s="13" t="s">
        <v>76</v>
      </c>
    </row>
    <row r="156" s="2" customFormat="1">
      <c r="A156" s="34"/>
      <c r="B156" s="35"/>
      <c r="C156" s="36"/>
      <c r="D156" s="210" t="s">
        <v>154</v>
      </c>
      <c r="E156" s="36"/>
      <c r="F156" s="215" t="s">
        <v>194</v>
      </c>
      <c r="G156" s="36"/>
      <c r="H156" s="36"/>
      <c r="I156" s="212"/>
      <c r="J156" s="36"/>
      <c r="K156" s="36"/>
      <c r="L156" s="40"/>
      <c r="M156" s="213"/>
      <c r="N156" s="214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154</v>
      </c>
      <c r="AU156" s="13" t="s">
        <v>76</v>
      </c>
    </row>
    <row r="157" s="2" customFormat="1" ht="14.4" customHeight="1">
      <c r="A157" s="34"/>
      <c r="B157" s="35"/>
      <c r="C157" s="196" t="s">
        <v>222</v>
      </c>
      <c r="D157" s="196" t="s">
        <v>145</v>
      </c>
      <c r="E157" s="197" t="s">
        <v>195</v>
      </c>
      <c r="F157" s="198" t="s">
        <v>196</v>
      </c>
      <c r="G157" s="199" t="s">
        <v>197</v>
      </c>
      <c r="H157" s="200">
        <v>4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41</v>
      </c>
      <c r="O157" s="87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8" t="s">
        <v>149</v>
      </c>
      <c r="AT157" s="208" t="s">
        <v>145</v>
      </c>
      <c r="AU157" s="208" t="s">
        <v>76</v>
      </c>
      <c r="AY157" s="13" t="s">
        <v>150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3" t="s">
        <v>83</v>
      </c>
      <c r="BK157" s="209">
        <f>ROUND(I157*H157,2)</f>
        <v>0</v>
      </c>
      <c r="BL157" s="13" t="s">
        <v>149</v>
      </c>
      <c r="BM157" s="208" t="s">
        <v>478</v>
      </c>
    </row>
    <row r="158" s="2" customFormat="1">
      <c r="A158" s="34"/>
      <c r="B158" s="35"/>
      <c r="C158" s="36"/>
      <c r="D158" s="210" t="s">
        <v>152</v>
      </c>
      <c r="E158" s="36"/>
      <c r="F158" s="211" t="s">
        <v>199</v>
      </c>
      <c r="G158" s="36"/>
      <c r="H158" s="36"/>
      <c r="I158" s="212"/>
      <c r="J158" s="36"/>
      <c r="K158" s="36"/>
      <c r="L158" s="40"/>
      <c r="M158" s="213"/>
      <c r="N158" s="214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152</v>
      </c>
      <c r="AU158" s="13" t="s">
        <v>76</v>
      </c>
    </row>
    <row r="159" s="2" customFormat="1">
      <c r="A159" s="34"/>
      <c r="B159" s="35"/>
      <c r="C159" s="36"/>
      <c r="D159" s="210" t="s">
        <v>154</v>
      </c>
      <c r="E159" s="36"/>
      <c r="F159" s="215" t="s">
        <v>200</v>
      </c>
      <c r="G159" s="36"/>
      <c r="H159" s="36"/>
      <c r="I159" s="212"/>
      <c r="J159" s="36"/>
      <c r="K159" s="36"/>
      <c r="L159" s="40"/>
      <c r="M159" s="213"/>
      <c r="N159" s="214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154</v>
      </c>
      <c r="AU159" s="13" t="s">
        <v>76</v>
      </c>
    </row>
    <row r="160" s="2" customFormat="1" ht="14.4" customHeight="1">
      <c r="A160" s="34"/>
      <c r="B160" s="35"/>
      <c r="C160" s="196" t="s">
        <v>230</v>
      </c>
      <c r="D160" s="196" t="s">
        <v>145</v>
      </c>
      <c r="E160" s="197" t="s">
        <v>217</v>
      </c>
      <c r="F160" s="198" t="s">
        <v>218</v>
      </c>
      <c r="G160" s="199" t="s">
        <v>197</v>
      </c>
      <c r="H160" s="200">
        <v>2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41</v>
      </c>
      <c r="O160" s="87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8" t="s">
        <v>149</v>
      </c>
      <c r="AT160" s="208" t="s">
        <v>145</v>
      </c>
      <c r="AU160" s="208" t="s">
        <v>76</v>
      </c>
      <c r="AY160" s="13" t="s">
        <v>150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3" t="s">
        <v>83</v>
      </c>
      <c r="BK160" s="209">
        <f>ROUND(I160*H160,2)</f>
        <v>0</v>
      </c>
      <c r="BL160" s="13" t="s">
        <v>149</v>
      </c>
      <c r="BM160" s="208" t="s">
        <v>479</v>
      </c>
    </row>
    <row r="161" s="2" customFormat="1">
      <c r="A161" s="34"/>
      <c r="B161" s="35"/>
      <c r="C161" s="36"/>
      <c r="D161" s="210" t="s">
        <v>152</v>
      </c>
      <c r="E161" s="36"/>
      <c r="F161" s="211" t="s">
        <v>220</v>
      </c>
      <c r="G161" s="36"/>
      <c r="H161" s="36"/>
      <c r="I161" s="212"/>
      <c r="J161" s="36"/>
      <c r="K161" s="36"/>
      <c r="L161" s="40"/>
      <c r="M161" s="213"/>
      <c r="N161" s="214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152</v>
      </c>
      <c r="AU161" s="13" t="s">
        <v>76</v>
      </c>
    </row>
    <row r="162" s="2" customFormat="1">
      <c r="A162" s="34"/>
      <c r="B162" s="35"/>
      <c r="C162" s="36"/>
      <c r="D162" s="210" t="s">
        <v>154</v>
      </c>
      <c r="E162" s="36"/>
      <c r="F162" s="215" t="s">
        <v>480</v>
      </c>
      <c r="G162" s="36"/>
      <c r="H162" s="36"/>
      <c r="I162" s="212"/>
      <c r="J162" s="36"/>
      <c r="K162" s="36"/>
      <c r="L162" s="40"/>
      <c r="M162" s="213"/>
      <c r="N162" s="214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154</v>
      </c>
      <c r="AU162" s="13" t="s">
        <v>76</v>
      </c>
    </row>
    <row r="163" s="2" customFormat="1" ht="14.4" customHeight="1">
      <c r="A163" s="34"/>
      <c r="B163" s="35"/>
      <c r="C163" s="196" t="s">
        <v>235</v>
      </c>
      <c r="D163" s="196" t="s">
        <v>145</v>
      </c>
      <c r="E163" s="197" t="s">
        <v>481</v>
      </c>
      <c r="F163" s="198" t="s">
        <v>482</v>
      </c>
      <c r="G163" s="199" t="s">
        <v>185</v>
      </c>
      <c r="H163" s="200">
        <v>260</v>
      </c>
      <c r="I163" s="201"/>
      <c r="J163" s="202">
        <f>ROUND(I163*H163,2)</f>
        <v>0</v>
      </c>
      <c r="K163" s="203"/>
      <c r="L163" s="40"/>
      <c r="M163" s="204" t="s">
        <v>1</v>
      </c>
      <c r="N163" s="205" t="s">
        <v>41</v>
      </c>
      <c r="O163" s="87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8" t="s">
        <v>149</v>
      </c>
      <c r="AT163" s="208" t="s">
        <v>145</v>
      </c>
      <c r="AU163" s="208" t="s">
        <v>76</v>
      </c>
      <c r="AY163" s="13" t="s">
        <v>150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3" t="s">
        <v>83</v>
      </c>
      <c r="BK163" s="209">
        <f>ROUND(I163*H163,2)</f>
        <v>0</v>
      </c>
      <c r="BL163" s="13" t="s">
        <v>149</v>
      </c>
      <c r="BM163" s="208" t="s">
        <v>483</v>
      </c>
    </row>
    <row r="164" s="2" customFormat="1">
      <c r="A164" s="34"/>
      <c r="B164" s="35"/>
      <c r="C164" s="36"/>
      <c r="D164" s="210" t="s">
        <v>152</v>
      </c>
      <c r="E164" s="36"/>
      <c r="F164" s="211" t="s">
        <v>484</v>
      </c>
      <c r="G164" s="36"/>
      <c r="H164" s="36"/>
      <c r="I164" s="212"/>
      <c r="J164" s="36"/>
      <c r="K164" s="36"/>
      <c r="L164" s="40"/>
      <c r="M164" s="213"/>
      <c r="N164" s="214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152</v>
      </c>
      <c r="AU164" s="13" t="s">
        <v>76</v>
      </c>
    </row>
    <row r="165" s="2" customFormat="1">
      <c r="A165" s="34"/>
      <c r="B165" s="35"/>
      <c r="C165" s="36"/>
      <c r="D165" s="210" t="s">
        <v>154</v>
      </c>
      <c r="E165" s="36"/>
      <c r="F165" s="215" t="s">
        <v>227</v>
      </c>
      <c r="G165" s="36"/>
      <c r="H165" s="36"/>
      <c r="I165" s="212"/>
      <c r="J165" s="36"/>
      <c r="K165" s="36"/>
      <c r="L165" s="40"/>
      <c r="M165" s="213"/>
      <c r="N165" s="214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154</v>
      </c>
      <c r="AU165" s="13" t="s">
        <v>76</v>
      </c>
    </row>
    <row r="166" s="10" customFormat="1">
      <c r="A166" s="10"/>
      <c r="B166" s="216"/>
      <c r="C166" s="217"/>
      <c r="D166" s="210" t="s">
        <v>156</v>
      </c>
      <c r="E166" s="218" t="s">
        <v>1</v>
      </c>
      <c r="F166" s="219" t="s">
        <v>485</v>
      </c>
      <c r="G166" s="217"/>
      <c r="H166" s="220">
        <v>260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26" t="s">
        <v>156</v>
      </c>
      <c r="AU166" s="226" t="s">
        <v>76</v>
      </c>
      <c r="AV166" s="10" t="s">
        <v>85</v>
      </c>
      <c r="AW166" s="10" t="s">
        <v>32</v>
      </c>
      <c r="AX166" s="10" t="s">
        <v>83</v>
      </c>
      <c r="AY166" s="226" t="s">
        <v>150</v>
      </c>
    </row>
    <row r="167" s="2" customFormat="1" ht="14.4" customHeight="1">
      <c r="A167" s="34"/>
      <c r="B167" s="35"/>
      <c r="C167" s="196" t="s">
        <v>8</v>
      </c>
      <c r="D167" s="196" t="s">
        <v>145</v>
      </c>
      <c r="E167" s="197" t="s">
        <v>486</v>
      </c>
      <c r="F167" s="198" t="s">
        <v>487</v>
      </c>
      <c r="G167" s="199" t="s">
        <v>185</v>
      </c>
      <c r="H167" s="200">
        <v>260</v>
      </c>
      <c r="I167" s="201"/>
      <c r="J167" s="202">
        <f>ROUND(I167*H167,2)</f>
        <v>0</v>
      </c>
      <c r="K167" s="203"/>
      <c r="L167" s="40"/>
      <c r="M167" s="204" t="s">
        <v>1</v>
      </c>
      <c r="N167" s="205" t="s">
        <v>41</v>
      </c>
      <c r="O167" s="87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8" t="s">
        <v>149</v>
      </c>
      <c r="AT167" s="208" t="s">
        <v>145</v>
      </c>
      <c r="AU167" s="208" t="s">
        <v>76</v>
      </c>
      <c r="AY167" s="13" t="s">
        <v>150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3" t="s">
        <v>83</v>
      </c>
      <c r="BK167" s="209">
        <f>ROUND(I167*H167,2)</f>
        <v>0</v>
      </c>
      <c r="BL167" s="13" t="s">
        <v>149</v>
      </c>
      <c r="BM167" s="208" t="s">
        <v>488</v>
      </c>
    </row>
    <row r="168" s="2" customFormat="1">
      <c r="A168" s="34"/>
      <c r="B168" s="35"/>
      <c r="C168" s="36"/>
      <c r="D168" s="210" t="s">
        <v>152</v>
      </c>
      <c r="E168" s="36"/>
      <c r="F168" s="211" t="s">
        <v>489</v>
      </c>
      <c r="G168" s="36"/>
      <c r="H168" s="36"/>
      <c r="I168" s="212"/>
      <c r="J168" s="36"/>
      <c r="K168" s="36"/>
      <c r="L168" s="40"/>
      <c r="M168" s="213"/>
      <c r="N168" s="214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152</v>
      </c>
      <c r="AU168" s="13" t="s">
        <v>76</v>
      </c>
    </row>
    <row r="169" s="2" customFormat="1">
      <c r="A169" s="34"/>
      <c r="B169" s="35"/>
      <c r="C169" s="36"/>
      <c r="D169" s="210" t="s">
        <v>154</v>
      </c>
      <c r="E169" s="36"/>
      <c r="F169" s="215" t="s">
        <v>227</v>
      </c>
      <c r="G169" s="36"/>
      <c r="H169" s="36"/>
      <c r="I169" s="212"/>
      <c r="J169" s="36"/>
      <c r="K169" s="36"/>
      <c r="L169" s="40"/>
      <c r="M169" s="213"/>
      <c r="N169" s="214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154</v>
      </c>
      <c r="AU169" s="13" t="s">
        <v>76</v>
      </c>
    </row>
    <row r="170" s="10" customFormat="1">
      <c r="A170" s="10"/>
      <c r="B170" s="216"/>
      <c r="C170" s="217"/>
      <c r="D170" s="210" t="s">
        <v>156</v>
      </c>
      <c r="E170" s="218" t="s">
        <v>1</v>
      </c>
      <c r="F170" s="219" t="s">
        <v>485</v>
      </c>
      <c r="G170" s="217"/>
      <c r="H170" s="220">
        <v>260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26" t="s">
        <v>156</v>
      </c>
      <c r="AU170" s="226" t="s">
        <v>76</v>
      </c>
      <c r="AV170" s="10" t="s">
        <v>85</v>
      </c>
      <c r="AW170" s="10" t="s">
        <v>32</v>
      </c>
      <c r="AX170" s="10" t="s">
        <v>83</v>
      </c>
      <c r="AY170" s="226" t="s">
        <v>150</v>
      </c>
    </row>
    <row r="171" s="2" customFormat="1" ht="14.4" customHeight="1">
      <c r="A171" s="34"/>
      <c r="B171" s="35"/>
      <c r="C171" s="196" t="s">
        <v>247</v>
      </c>
      <c r="D171" s="196" t="s">
        <v>145</v>
      </c>
      <c r="E171" s="197" t="s">
        <v>202</v>
      </c>
      <c r="F171" s="198" t="s">
        <v>203</v>
      </c>
      <c r="G171" s="199" t="s">
        <v>204</v>
      </c>
      <c r="H171" s="200">
        <v>0.10000000000000001</v>
      </c>
      <c r="I171" s="201"/>
      <c r="J171" s="202">
        <f>ROUND(I171*H171,2)</f>
        <v>0</v>
      </c>
      <c r="K171" s="203"/>
      <c r="L171" s="40"/>
      <c r="M171" s="204" t="s">
        <v>1</v>
      </c>
      <c r="N171" s="205" t="s">
        <v>41</v>
      </c>
      <c r="O171" s="87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8" t="s">
        <v>149</v>
      </c>
      <c r="AT171" s="208" t="s">
        <v>145</v>
      </c>
      <c r="AU171" s="208" t="s">
        <v>76</v>
      </c>
      <c r="AY171" s="13" t="s">
        <v>150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3" t="s">
        <v>83</v>
      </c>
      <c r="BK171" s="209">
        <f>ROUND(I171*H171,2)</f>
        <v>0</v>
      </c>
      <c r="BL171" s="13" t="s">
        <v>149</v>
      </c>
      <c r="BM171" s="208" t="s">
        <v>490</v>
      </c>
    </row>
    <row r="172" s="2" customFormat="1">
      <c r="A172" s="34"/>
      <c r="B172" s="35"/>
      <c r="C172" s="36"/>
      <c r="D172" s="210" t="s">
        <v>152</v>
      </c>
      <c r="E172" s="36"/>
      <c r="F172" s="211" t="s">
        <v>206</v>
      </c>
      <c r="G172" s="36"/>
      <c r="H172" s="36"/>
      <c r="I172" s="212"/>
      <c r="J172" s="36"/>
      <c r="K172" s="36"/>
      <c r="L172" s="40"/>
      <c r="M172" s="213"/>
      <c r="N172" s="214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152</v>
      </c>
      <c r="AU172" s="13" t="s">
        <v>76</v>
      </c>
    </row>
    <row r="173" s="2" customFormat="1">
      <c r="A173" s="34"/>
      <c r="B173" s="35"/>
      <c r="C173" s="36"/>
      <c r="D173" s="210" t="s">
        <v>154</v>
      </c>
      <c r="E173" s="36"/>
      <c r="F173" s="215" t="s">
        <v>207</v>
      </c>
      <c r="G173" s="36"/>
      <c r="H173" s="36"/>
      <c r="I173" s="212"/>
      <c r="J173" s="36"/>
      <c r="K173" s="36"/>
      <c r="L173" s="40"/>
      <c r="M173" s="213"/>
      <c r="N173" s="214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154</v>
      </c>
      <c r="AU173" s="13" t="s">
        <v>76</v>
      </c>
    </row>
    <row r="174" s="2" customFormat="1">
      <c r="A174" s="34"/>
      <c r="B174" s="35"/>
      <c r="C174" s="36"/>
      <c r="D174" s="210" t="s">
        <v>208</v>
      </c>
      <c r="E174" s="36"/>
      <c r="F174" s="215" t="s">
        <v>209</v>
      </c>
      <c r="G174" s="36"/>
      <c r="H174" s="36"/>
      <c r="I174" s="212"/>
      <c r="J174" s="36"/>
      <c r="K174" s="36"/>
      <c r="L174" s="40"/>
      <c r="M174" s="213"/>
      <c r="N174" s="214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208</v>
      </c>
      <c r="AU174" s="13" t="s">
        <v>76</v>
      </c>
    </row>
    <row r="175" s="2" customFormat="1" ht="24.15" customHeight="1">
      <c r="A175" s="34"/>
      <c r="B175" s="35"/>
      <c r="C175" s="196" t="s">
        <v>254</v>
      </c>
      <c r="D175" s="196" t="s">
        <v>145</v>
      </c>
      <c r="E175" s="197" t="s">
        <v>248</v>
      </c>
      <c r="F175" s="198" t="s">
        <v>249</v>
      </c>
      <c r="G175" s="199" t="s">
        <v>161</v>
      </c>
      <c r="H175" s="200">
        <v>74.670000000000002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41</v>
      </c>
      <c r="O175" s="87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8" t="s">
        <v>238</v>
      </c>
      <c r="AT175" s="208" t="s">
        <v>145</v>
      </c>
      <c r="AU175" s="208" t="s">
        <v>76</v>
      </c>
      <c r="AY175" s="13" t="s">
        <v>150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3" t="s">
        <v>83</v>
      </c>
      <c r="BK175" s="209">
        <f>ROUND(I175*H175,2)</f>
        <v>0</v>
      </c>
      <c r="BL175" s="13" t="s">
        <v>238</v>
      </c>
      <c r="BM175" s="208" t="s">
        <v>491</v>
      </c>
    </row>
    <row r="176" s="2" customFormat="1">
      <c r="A176" s="34"/>
      <c r="B176" s="35"/>
      <c r="C176" s="36"/>
      <c r="D176" s="210" t="s">
        <v>152</v>
      </c>
      <c r="E176" s="36"/>
      <c r="F176" s="211" t="s">
        <v>251</v>
      </c>
      <c r="G176" s="36"/>
      <c r="H176" s="36"/>
      <c r="I176" s="212"/>
      <c r="J176" s="36"/>
      <c r="K176" s="36"/>
      <c r="L176" s="40"/>
      <c r="M176" s="213"/>
      <c r="N176" s="214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152</v>
      </c>
      <c r="AU176" s="13" t="s">
        <v>76</v>
      </c>
    </row>
    <row r="177" s="2" customFormat="1">
      <c r="A177" s="34"/>
      <c r="B177" s="35"/>
      <c r="C177" s="36"/>
      <c r="D177" s="210" t="s">
        <v>154</v>
      </c>
      <c r="E177" s="36"/>
      <c r="F177" s="215" t="s">
        <v>252</v>
      </c>
      <c r="G177" s="36"/>
      <c r="H177" s="36"/>
      <c r="I177" s="212"/>
      <c r="J177" s="36"/>
      <c r="K177" s="36"/>
      <c r="L177" s="40"/>
      <c r="M177" s="213"/>
      <c r="N177" s="214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154</v>
      </c>
      <c r="AU177" s="13" t="s">
        <v>76</v>
      </c>
    </row>
    <row r="178" s="10" customFormat="1">
      <c r="A178" s="10"/>
      <c r="B178" s="216"/>
      <c r="C178" s="217"/>
      <c r="D178" s="210" t="s">
        <v>156</v>
      </c>
      <c r="E178" s="218" t="s">
        <v>1</v>
      </c>
      <c r="F178" s="219" t="s">
        <v>492</v>
      </c>
      <c r="G178" s="217"/>
      <c r="H178" s="220">
        <v>74.670000000000002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26" t="s">
        <v>156</v>
      </c>
      <c r="AU178" s="226" t="s">
        <v>76</v>
      </c>
      <c r="AV178" s="10" t="s">
        <v>85</v>
      </c>
      <c r="AW178" s="10" t="s">
        <v>32</v>
      </c>
      <c r="AX178" s="10" t="s">
        <v>83</v>
      </c>
      <c r="AY178" s="226" t="s">
        <v>150</v>
      </c>
    </row>
    <row r="179" s="2" customFormat="1" ht="24.15" customHeight="1">
      <c r="A179" s="34"/>
      <c r="B179" s="35"/>
      <c r="C179" s="196" t="s">
        <v>260</v>
      </c>
      <c r="D179" s="196" t="s">
        <v>145</v>
      </c>
      <c r="E179" s="197" t="s">
        <v>375</v>
      </c>
      <c r="F179" s="198" t="s">
        <v>376</v>
      </c>
      <c r="G179" s="199" t="s">
        <v>161</v>
      </c>
      <c r="H179" s="200">
        <v>81</v>
      </c>
      <c r="I179" s="201"/>
      <c r="J179" s="202">
        <f>ROUND(I179*H179,2)</f>
        <v>0</v>
      </c>
      <c r="K179" s="203"/>
      <c r="L179" s="40"/>
      <c r="M179" s="204" t="s">
        <v>1</v>
      </c>
      <c r="N179" s="205" t="s">
        <v>41</v>
      </c>
      <c r="O179" s="87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8" t="s">
        <v>238</v>
      </c>
      <c r="AT179" s="208" t="s">
        <v>145</v>
      </c>
      <c r="AU179" s="208" t="s">
        <v>76</v>
      </c>
      <c r="AY179" s="13" t="s">
        <v>150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3" t="s">
        <v>83</v>
      </c>
      <c r="BK179" s="209">
        <f>ROUND(I179*H179,2)</f>
        <v>0</v>
      </c>
      <c r="BL179" s="13" t="s">
        <v>238</v>
      </c>
      <c r="BM179" s="208" t="s">
        <v>493</v>
      </c>
    </row>
    <row r="180" s="2" customFormat="1">
      <c r="A180" s="34"/>
      <c r="B180" s="35"/>
      <c r="C180" s="36"/>
      <c r="D180" s="210" t="s">
        <v>152</v>
      </c>
      <c r="E180" s="36"/>
      <c r="F180" s="211" t="s">
        <v>378</v>
      </c>
      <c r="G180" s="36"/>
      <c r="H180" s="36"/>
      <c r="I180" s="212"/>
      <c r="J180" s="36"/>
      <c r="K180" s="36"/>
      <c r="L180" s="40"/>
      <c r="M180" s="213"/>
      <c r="N180" s="214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152</v>
      </c>
      <c r="AU180" s="13" t="s">
        <v>76</v>
      </c>
    </row>
    <row r="181" s="2" customFormat="1">
      <c r="A181" s="34"/>
      <c r="B181" s="35"/>
      <c r="C181" s="36"/>
      <c r="D181" s="210" t="s">
        <v>154</v>
      </c>
      <c r="E181" s="36"/>
      <c r="F181" s="215" t="s">
        <v>252</v>
      </c>
      <c r="G181" s="36"/>
      <c r="H181" s="36"/>
      <c r="I181" s="212"/>
      <c r="J181" s="36"/>
      <c r="K181" s="36"/>
      <c r="L181" s="40"/>
      <c r="M181" s="213"/>
      <c r="N181" s="214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154</v>
      </c>
      <c r="AU181" s="13" t="s">
        <v>76</v>
      </c>
    </row>
    <row r="182" s="10" customFormat="1">
      <c r="A182" s="10"/>
      <c r="B182" s="216"/>
      <c r="C182" s="217"/>
      <c r="D182" s="210" t="s">
        <v>156</v>
      </c>
      <c r="E182" s="218" t="s">
        <v>1</v>
      </c>
      <c r="F182" s="219" t="s">
        <v>494</v>
      </c>
      <c r="G182" s="217"/>
      <c r="H182" s="220">
        <v>81</v>
      </c>
      <c r="I182" s="221"/>
      <c r="J182" s="217"/>
      <c r="K182" s="217"/>
      <c r="L182" s="222"/>
      <c r="M182" s="253"/>
      <c r="N182" s="254"/>
      <c r="O182" s="254"/>
      <c r="P182" s="254"/>
      <c r="Q182" s="254"/>
      <c r="R182" s="254"/>
      <c r="S182" s="254"/>
      <c r="T182" s="255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26" t="s">
        <v>156</v>
      </c>
      <c r="AU182" s="226" t="s">
        <v>76</v>
      </c>
      <c r="AV182" s="10" t="s">
        <v>85</v>
      </c>
      <c r="AW182" s="10" t="s">
        <v>32</v>
      </c>
      <c r="AX182" s="10" t="s">
        <v>83</v>
      </c>
      <c r="AY182" s="226" t="s">
        <v>150</v>
      </c>
    </row>
    <row r="183" s="2" customFormat="1" ht="6.96" customHeight="1">
      <c r="A183" s="34"/>
      <c r="B183" s="62"/>
      <c r="C183" s="63"/>
      <c r="D183" s="63"/>
      <c r="E183" s="63"/>
      <c r="F183" s="63"/>
      <c r="G183" s="63"/>
      <c r="H183" s="63"/>
      <c r="I183" s="63"/>
      <c r="J183" s="63"/>
      <c r="K183" s="63"/>
      <c r="L183" s="40"/>
      <c r="M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</row>
  </sheetData>
  <sheetProtection sheet="1" autoFilter="0" formatColumns="0" formatRows="0" objects="1" scenarios="1" spinCount="100000" saltValue="vO8WQkfbGvvwJ3Hq+uBDDLXOxKX0SE7VJpwqS1PuqID8YI64NAqVPbinGjetz1QS6V+q4+Ddlfor3kgHFTpJtQ==" hashValue="7pyyyG3JoqigzMFslSPp6OluH+T+U7bkUujCXegHIWJfdQgCfRfI+mjFSof5k2+VbObqf9gWJyJ6++xKZPkBdg==" algorithmName="SHA-512" password="CC35"/>
  <autoFilter ref="C119:K1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85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Výměna pražců a kolejnic, čištění kolejového lože v úseku Blížejov - Domažlice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442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495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15. 7. 2020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46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28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30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33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46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35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36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38</v>
      </c>
      <c r="G34" s="34"/>
      <c r="H34" s="34"/>
      <c r="I34" s="157" t="s">
        <v>37</v>
      </c>
      <c r="J34" s="157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40</v>
      </c>
      <c r="E35" s="146" t="s">
        <v>41</v>
      </c>
      <c r="F35" s="159">
        <f>ROUND((SUM(BE120:BE182)),  2)</f>
        <v>0</v>
      </c>
      <c r="G35" s="34"/>
      <c r="H35" s="34"/>
      <c r="I35" s="160">
        <v>0.20999999999999999</v>
      </c>
      <c r="J35" s="159">
        <f>ROUND(((SUM(BE120:BE182))*I35),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42</v>
      </c>
      <c r="F36" s="159">
        <f>ROUND((SUM(BF120:BF182)),  2)</f>
        <v>0</v>
      </c>
      <c r="G36" s="34"/>
      <c r="H36" s="34"/>
      <c r="I36" s="160">
        <v>0.14999999999999999</v>
      </c>
      <c r="J36" s="159">
        <f>ROUND(((SUM(BF120:BF182))*I36),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43</v>
      </c>
      <c r="F37" s="159">
        <f>ROUND((SUM(BG120:BG182)),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44</v>
      </c>
      <c r="F38" s="159">
        <f>ROUND((SUM(BH120:BH182)),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45</v>
      </c>
      <c r="F39" s="159">
        <f>ROUND((SUM(BI120:BI182)),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Výměna pražců a kolejnic, čištění kolejového lože v úseku Blížejov - Domažlice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442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2.2 - km 160,700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28" t="s">
        <v>22</v>
      </c>
      <c r="J91" s="75" t="str">
        <f>IF(J14="","",J14)</f>
        <v>15. 7. 2020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 - OŘ Plzeň</v>
      </c>
      <c r="G93" s="36"/>
      <c r="H93" s="36"/>
      <c r="I93" s="28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28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132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Výměna pražců a kolejnic, čištění kolejového lože v úseku Blížejov - Domažlice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123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442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125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2.2 - km 160,700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28" t="s">
        <v>22</v>
      </c>
      <c r="J114" s="75" t="str">
        <f>IF(J14="","",J14)</f>
        <v>15. 7. 2020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 - OŘ Plzeň</v>
      </c>
      <c r="G116" s="36"/>
      <c r="H116" s="36"/>
      <c r="I116" s="28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28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133</v>
      </c>
      <c r="D119" s="187" t="s">
        <v>61</v>
      </c>
      <c r="E119" s="187" t="s">
        <v>57</v>
      </c>
      <c r="F119" s="187" t="s">
        <v>58</v>
      </c>
      <c r="G119" s="187" t="s">
        <v>134</v>
      </c>
      <c r="H119" s="187" t="s">
        <v>135</v>
      </c>
      <c r="I119" s="187" t="s">
        <v>136</v>
      </c>
      <c r="J119" s="188" t="s">
        <v>129</v>
      </c>
      <c r="K119" s="189" t="s">
        <v>137</v>
      </c>
      <c r="L119" s="190"/>
      <c r="M119" s="96" t="s">
        <v>1</v>
      </c>
      <c r="N119" s="97" t="s">
        <v>40</v>
      </c>
      <c r="O119" s="97" t="s">
        <v>138</v>
      </c>
      <c r="P119" s="97" t="s">
        <v>139</v>
      </c>
      <c r="Q119" s="97" t="s">
        <v>140</v>
      </c>
      <c r="R119" s="97" t="s">
        <v>141</v>
      </c>
      <c r="S119" s="97" t="s">
        <v>142</v>
      </c>
      <c r="T119" s="98" t="s">
        <v>143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144</v>
      </c>
      <c r="D120" s="36"/>
      <c r="E120" s="36"/>
      <c r="F120" s="36"/>
      <c r="G120" s="36"/>
      <c r="H120" s="36"/>
      <c r="I120" s="36"/>
      <c r="J120" s="191">
        <f>BK120</f>
        <v>0</v>
      </c>
      <c r="K120" s="36"/>
      <c r="L120" s="40"/>
      <c r="M120" s="99"/>
      <c r="N120" s="192"/>
      <c r="O120" s="100"/>
      <c r="P120" s="193">
        <f>SUM(P121:P182)</f>
        <v>0</v>
      </c>
      <c r="Q120" s="100"/>
      <c r="R120" s="193">
        <f>SUM(R121:R182)</f>
        <v>149.35368</v>
      </c>
      <c r="S120" s="100"/>
      <c r="T120" s="194">
        <f>SUM(T121:T182)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131</v>
      </c>
      <c r="BK120" s="195">
        <f>SUM(BK121:BK182)</f>
        <v>0</v>
      </c>
    </row>
    <row r="121" s="2" customFormat="1" ht="14.4" customHeight="1">
      <c r="A121" s="34"/>
      <c r="B121" s="35"/>
      <c r="C121" s="196" t="s">
        <v>83</v>
      </c>
      <c r="D121" s="196" t="s">
        <v>145</v>
      </c>
      <c r="E121" s="197" t="s">
        <v>444</v>
      </c>
      <c r="F121" s="198" t="s">
        <v>445</v>
      </c>
      <c r="G121" s="199" t="s">
        <v>204</v>
      </c>
      <c r="H121" s="200">
        <v>0.059999999999999998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149</v>
      </c>
      <c r="AT121" s="208" t="s">
        <v>145</v>
      </c>
      <c r="AU121" s="208" t="s">
        <v>76</v>
      </c>
      <c r="AY121" s="13" t="s">
        <v>150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83</v>
      </c>
      <c r="BK121" s="209">
        <f>ROUND(I121*H121,2)</f>
        <v>0</v>
      </c>
      <c r="BL121" s="13" t="s">
        <v>149</v>
      </c>
      <c r="BM121" s="208" t="s">
        <v>496</v>
      </c>
    </row>
    <row r="122" s="2" customFormat="1">
      <c r="A122" s="34"/>
      <c r="B122" s="35"/>
      <c r="C122" s="36"/>
      <c r="D122" s="210" t="s">
        <v>152</v>
      </c>
      <c r="E122" s="36"/>
      <c r="F122" s="211" t="s">
        <v>447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152</v>
      </c>
      <c r="AU122" s="13" t="s">
        <v>76</v>
      </c>
    </row>
    <row r="123" s="2" customFormat="1">
      <c r="A123" s="34"/>
      <c r="B123" s="35"/>
      <c r="C123" s="36"/>
      <c r="D123" s="210" t="s">
        <v>154</v>
      </c>
      <c r="E123" s="36"/>
      <c r="F123" s="215" t="s">
        <v>448</v>
      </c>
      <c r="G123" s="36"/>
      <c r="H123" s="36"/>
      <c r="I123" s="212"/>
      <c r="J123" s="36"/>
      <c r="K123" s="36"/>
      <c r="L123" s="40"/>
      <c r="M123" s="213"/>
      <c r="N123" s="214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154</v>
      </c>
      <c r="AU123" s="13" t="s">
        <v>76</v>
      </c>
    </row>
    <row r="124" s="2" customFormat="1" ht="14.4" customHeight="1">
      <c r="A124" s="34"/>
      <c r="B124" s="35"/>
      <c r="C124" s="196" t="s">
        <v>85</v>
      </c>
      <c r="D124" s="196" t="s">
        <v>145</v>
      </c>
      <c r="E124" s="197" t="s">
        <v>449</v>
      </c>
      <c r="F124" s="198" t="s">
        <v>450</v>
      </c>
      <c r="G124" s="199" t="s">
        <v>204</v>
      </c>
      <c r="H124" s="200">
        <v>0.059999999999999998</v>
      </c>
      <c r="I124" s="201"/>
      <c r="J124" s="202">
        <f>ROUND(I124*H124,2)</f>
        <v>0</v>
      </c>
      <c r="K124" s="203"/>
      <c r="L124" s="40"/>
      <c r="M124" s="204" t="s">
        <v>1</v>
      </c>
      <c r="N124" s="205" t="s">
        <v>41</v>
      </c>
      <c r="O124" s="8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8" t="s">
        <v>149</v>
      </c>
      <c r="AT124" s="208" t="s">
        <v>145</v>
      </c>
      <c r="AU124" s="208" t="s">
        <v>76</v>
      </c>
      <c r="AY124" s="13" t="s">
        <v>150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83</v>
      </c>
      <c r="BK124" s="209">
        <f>ROUND(I124*H124,2)</f>
        <v>0</v>
      </c>
      <c r="BL124" s="13" t="s">
        <v>149</v>
      </c>
      <c r="BM124" s="208" t="s">
        <v>497</v>
      </c>
    </row>
    <row r="125" s="2" customFormat="1">
      <c r="A125" s="34"/>
      <c r="B125" s="35"/>
      <c r="C125" s="36"/>
      <c r="D125" s="210" t="s">
        <v>152</v>
      </c>
      <c r="E125" s="36"/>
      <c r="F125" s="211" t="s">
        <v>452</v>
      </c>
      <c r="G125" s="36"/>
      <c r="H125" s="36"/>
      <c r="I125" s="212"/>
      <c r="J125" s="36"/>
      <c r="K125" s="36"/>
      <c r="L125" s="40"/>
      <c r="M125" s="213"/>
      <c r="N125" s="214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152</v>
      </c>
      <c r="AU125" s="13" t="s">
        <v>76</v>
      </c>
    </row>
    <row r="126" s="2" customFormat="1">
      <c r="A126" s="34"/>
      <c r="B126" s="35"/>
      <c r="C126" s="36"/>
      <c r="D126" s="210" t="s">
        <v>154</v>
      </c>
      <c r="E126" s="36"/>
      <c r="F126" s="215" t="s">
        <v>453</v>
      </c>
      <c r="G126" s="36"/>
      <c r="H126" s="36"/>
      <c r="I126" s="212"/>
      <c r="J126" s="36"/>
      <c r="K126" s="36"/>
      <c r="L126" s="40"/>
      <c r="M126" s="213"/>
      <c r="N126" s="214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154</v>
      </c>
      <c r="AU126" s="13" t="s">
        <v>76</v>
      </c>
    </row>
    <row r="127" s="2" customFormat="1" ht="14.4" customHeight="1">
      <c r="A127" s="34"/>
      <c r="B127" s="35"/>
      <c r="C127" s="196" t="s">
        <v>165</v>
      </c>
      <c r="D127" s="196" t="s">
        <v>145</v>
      </c>
      <c r="E127" s="197" t="s">
        <v>146</v>
      </c>
      <c r="F127" s="198" t="s">
        <v>147</v>
      </c>
      <c r="G127" s="199" t="s">
        <v>148</v>
      </c>
      <c r="H127" s="200">
        <v>90</v>
      </c>
      <c r="I127" s="201"/>
      <c r="J127" s="202">
        <f>ROUND(I127*H127,2)</f>
        <v>0</v>
      </c>
      <c r="K127" s="203"/>
      <c r="L127" s="40"/>
      <c r="M127" s="204" t="s">
        <v>1</v>
      </c>
      <c r="N127" s="205" t="s">
        <v>41</v>
      </c>
      <c r="O127" s="87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8" t="s">
        <v>149</v>
      </c>
      <c r="AT127" s="208" t="s">
        <v>145</v>
      </c>
      <c r="AU127" s="208" t="s">
        <v>76</v>
      </c>
      <c r="AY127" s="13" t="s">
        <v>150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3" t="s">
        <v>83</v>
      </c>
      <c r="BK127" s="209">
        <f>ROUND(I127*H127,2)</f>
        <v>0</v>
      </c>
      <c r="BL127" s="13" t="s">
        <v>149</v>
      </c>
      <c r="BM127" s="208" t="s">
        <v>498</v>
      </c>
    </row>
    <row r="128" s="2" customFormat="1">
      <c r="A128" s="34"/>
      <c r="B128" s="35"/>
      <c r="C128" s="36"/>
      <c r="D128" s="210" t="s">
        <v>152</v>
      </c>
      <c r="E128" s="36"/>
      <c r="F128" s="211" t="s">
        <v>153</v>
      </c>
      <c r="G128" s="36"/>
      <c r="H128" s="36"/>
      <c r="I128" s="212"/>
      <c r="J128" s="36"/>
      <c r="K128" s="36"/>
      <c r="L128" s="40"/>
      <c r="M128" s="213"/>
      <c r="N128" s="214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152</v>
      </c>
      <c r="AU128" s="13" t="s">
        <v>76</v>
      </c>
    </row>
    <row r="129" s="2" customFormat="1">
      <c r="A129" s="34"/>
      <c r="B129" s="35"/>
      <c r="C129" s="36"/>
      <c r="D129" s="210" t="s">
        <v>154</v>
      </c>
      <c r="E129" s="36"/>
      <c r="F129" s="215" t="s">
        <v>455</v>
      </c>
      <c r="G129" s="36"/>
      <c r="H129" s="36"/>
      <c r="I129" s="212"/>
      <c r="J129" s="36"/>
      <c r="K129" s="36"/>
      <c r="L129" s="40"/>
      <c r="M129" s="213"/>
      <c r="N129" s="214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154</v>
      </c>
      <c r="AU129" s="13" t="s">
        <v>76</v>
      </c>
    </row>
    <row r="130" s="10" customFormat="1">
      <c r="A130" s="10"/>
      <c r="B130" s="216"/>
      <c r="C130" s="217"/>
      <c r="D130" s="210" t="s">
        <v>156</v>
      </c>
      <c r="E130" s="218" t="s">
        <v>1</v>
      </c>
      <c r="F130" s="219" t="s">
        <v>499</v>
      </c>
      <c r="G130" s="217"/>
      <c r="H130" s="220">
        <v>90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26" t="s">
        <v>156</v>
      </c>
      <c r="AU130" s="226" t="s">
        <v>76</v>
      </c>
      <c r="AV130" s="10" t="s">
        <v>85</v>
      </c>
      <c r="AW130" s="10" t="s">
        <v>32</v>
      </c>
      <c r="AX130" s="10" t="s">
        <v>83</v>
      </c>
      <c r="AY130" s="226" t="s">
        <v>150</v>
      </c>
    </row>
    <row r="131" s="2" customFormat="1" ht="14.4" customHeight="1">
      <c r="A131" s="34"/>
      <c r="B131" s="35"/>
      <c r="C131" s="227" t="s">
        <v>149</v>
      </c>
      <c r="D131" s="227" t="s">
        <v>158</v>
      </c>
      <c r="E131" s="228" t="s">
        <v>159</v>
      </c>
      <c r="F131" s="229" t="s">
        <v>160</v>
      </c>
      <c r="G131" s="230" t="s">
        <v>161</v>
      </c>
      <c r="H131" s="231">
        <v>128.34</v>
      </c>
      <c r="I131" s="232"/>
      <c r="J131" s="233">
        <f>ROUND(I131*H131,2)</f>
        <v>0</v>
      </c>
      <c r="K131" s="234"/>
      <c r="L131" s="235"/>
      <c r="M131" s="236" t="s">
        <v>1</v>
      </c>
      <c r="N131" s="237" t="s">
        <v>41</v>
      </c>
      <c r="O131" s="87"/>
      <c r="P131" s="206">
        <f>O131*H131</f>
        <v>0</v>
      </c>
      <c r="Q131" s="206">
        <v>1</v>
      </c>
      <c r="R131" s="206">
        <f>Q131*H131</f>
        <v>128.34</v>
      </c>
      <c r="S131" s="206">
        <v>0</v>
      </c>
      <c r="T131" s="20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8" t="s">
        <v>174</v>
      </c>
      <c r="AT131" s="208" t="s">
        <v>158</v>
      </c>
      <c r="AU131" s="208" t="s">
        <v>76</v>
      </c>
      <c r="AY131" s="13" t="s">
        <v>150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3" t="s">
        <v>83</v>
      </c>
      <c r="BK131" s="209">
        <f>ROUND(I131*H131,2)</f>
        <v>0</v>
      </c>
      <c r="BL131" s="13" t="s">
        <v>149</v>
      </c>
      <c r="BM131" s="208" t="s">
        <v>500</v>
      </c>
    </row>
    <row r="132" s="2" customFormat="1">
      <c r="A132" s="34"/>
      <c r="B132" s="35"/>
      <c r="C132" s="36"/>
      <c r="D132" s="210" t="s">
        <v>152</v>
      </c>
      <c r="E132" s="36"/>
      <c r="F132" s="211" t="s">
        <v>160</v>
      </c>
      <c r="G132" s="36"/>
      <c r="H132" s="36"/>
      <c r="I132" s="212"/>
      <c r="J132" s="36"/>
      <c r="K132" s="36"/>
      <c r="L132" s="40"/>
      <c r="M132" s="213"/>
      <c r="N132" s="214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152</v>
      </c>
      <c r="AU132" s="13" t="s">
        <v>76</v>
      </c>
    </row>
    <row r="133" s="10" customFormat="1">
      <c r="A133" s="10"/>
      <c r="B133" s="216"/>
      <c r="C133" s="217"/>
      <c r="D133" s="210" t="s">
        <v>156</v>
      </c>
      <c r="E133" s="218" t="s">
        <v>1</v>
      </c>
      <c r="F133" s="219" t="s">
        <v>501</v>
      </c>
      <c r="G133" s="217"/>
      <c r="H133" s="220">
        <v>128.34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6" t="s">
        <v>156</v>
      </c>
      <c r="AU133" s="226" t="s">
        <v>76</v>
      </c>
      <c r="AV133" s="10" t="s">
        <v>85</v>
      </c>
      <c r="AW133" s="10" t="s">
        <v>32</v>
      </c>
      <c r="AX133" s="10" t="s">
        <v>83</v>
      </c>
      <c r="AY133" s="226" t="s">
        <v>150</v>
      </c>
    </row>
    <row r="134" s="2" customFormat="1" ht="14.4" customHeight="1">
      <c r="A134" s="34"/>
      <c r="B134" s="35"/>
      <c r="C134" s="196" t="s">
        <v>177</v>
      </c>
      <c r="D134" s="196" t="s">
        <v>145</v>
      </c>
      <c r="E134" s="197" t="s">
        <v>467</v>
      </c>
      <c r="F134" s="198" t="s">
        <v>468</v>
      </c>
      <c r="G134" s="199" t="s">
        <v>204</v>
      </c>
      <c r="H134" s="200">
        <v>0.059999999999999998</v>
      </c>
      <c r="I134" s="201"/>
      <c r="J134" s="202">
        <f>ROUND(I134*H134,2)</f>
        <v>0</v>
      </c>
      <c r="K134" s="203"/>
      <c r="L134" s="40"/>
      <c r="M134" s="204" t="s">
        <v>1</v>
      </c>
      <c r="N134" s="205" t="s">
        <v>41</v>
      </c>
      <c r="O134" s="87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8" t="s">
        <v>149</v>
      </c>
      <c r="AT134" s="208" t="s">
        <v>145</v>
      </c>
      <c r="AU134" s="208" t="s">
        <v>76</v>
      </c>
      <c r="AY134" s="13" t="s">
        <v>150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3" t="s">
        <v>83</v>
      </c>
      <c r="BK134" s="209">
        <f>ROUND(I134*H134,2)</f>
        <v>0</v>
      </c>
      <c r="BL134" s="13" t="s">
        <v>149</v>
      </c>
      <c r="BM134" s="208" t="s">
        <v>502</v>
      </c>
    </row>
    <row r="135" s="2" customFormat="1">
      <c r="A135" s="34"/>
      <c r="B135" s="35"/>
      <c r="C135" s="36"/>
      <c r="D135" s="210" t="s">
        <v>152</v>
      </c>
      <c r="E135" s="36"/>
      <c r="F135" s="211" t="s">
        <v>470</v>
      </c>
      <c r="G135" s="36"/>
      <c r="H135" s="36"/>
      <c r="I135" s="212"/>
      <c r="J135" s="36"/>
      <c r="K135" s="36"/>
      <c r="L135" s="40"/>
      <c r="M135" s="213"/>
      <c r="N135" s="214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152</v>
      </c>
      <c r="AU135" s="13" t="s">
        <v>76</v>
      </c>
    </row>
    <row r="136" s="2" customFormat="1">
      <c r="A136" s="34"/>
      <c r="B136" s="35"/>
      <c r="C136" s="36"/>
      <c r="D136" s="210" t="s">
        <v>154</v>
      </c>
      <c r="E136" s="36"/>
      <c r="F136" s="215" t="s">
        <v>471</v>
      </c>
      <c r="G136" s="36"/>
      <c r="H136" s="36"/>
      <c r="I136" s="212"/>
      <c r="J136" s="36"/>
      <c r="K136" s="36"/>
      <c r="L136" s="40"/>
      <c r="M136" s="213"/>
      <c r="N136" s="214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154</v>
      </c>
      <c r="AU136" s="13" t="s">
        <v>76</v>
      </c>
    </row>
    <row r="137" s="2" customFormat="1" ht="14.4" customHeight="1">
      <c r="A137" s="34"/>
      <c r="B137" s="35"/>
      <c r="C137" s="227" t="s">
        <v>182</v>
      </c>
      <c r="D137" s="227" t="s">
        <v>158</v>
      </c>
      <c r="E137" s="228" t="s">
        <v>459</v>
      </c>
      <c r="F137" s="229" t="s">
        <v>460</v>
      </c>
      <c r="G137" s="230" t="s">
        <v>161</v>
      </c>
      <c r="H137" s="231">
        <v>21</v>
      </c>
      <c r="I137" s="232"/>
      <c r="J137" s="233">
        <f>ROUND(I137*H137,2)</f>
        <v>0</v>
      </c>
      <c r="K137" s="234"/>
      <c r="L137" s="235"/>
      <c r="M137" s="236" t="s">
        <v>1</v>
      </c>
      <c r="N137" s="237" t="s">
        <v>41</v>
      </c>
      <c r="O137" s="87"/>
      <c r="P137" s="206">
        <f>O137*H137</f>
        <v>0</v>
      </c>
      <c r="Q137" s="206">
        <v>1</v>
      </c>
      <c r="R137" s="206">
        <f>Q137*H137</f>
        <v>21</v>
      </c>
      <c r="S137" s="206">
        <v>0</v>
      </c>
      <c r="T137" s="20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8" t="s">
        <v>174</v>
      </c>
      <c r="AT137" s="208" t="s">
        <v>158</v>
      </c>
      <c r="AU137" s="208" t="s">
        <v>76</v>
      </c>
      <c r="AY137" s="13" t="s">
        <v>150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3" t="s">
        <v>83</v>
      </c>
      <c r="BK137" s="209">
        <f>ROUND(I137*H137,2)</f>
        <v>0</v>
      </c>
      <c r="BL137" s="13" t="s">
        <v>149</v>
      </c>
      <c r="BM137" s="208" t="s">
        <v>503</v>
      </c>
    </row>
    <row r="138" s="2" customFormat="1">
      <c r="A138" s="34"/>
      <c r="B138" s="35"/>
      <c r="C138" s="36"/>
      <c r="D138" s="210" t="s">
        <v>152</v>
      </c>
      <c r="E138" s="36"/>
      <c r="F138" s="211" t="s">
        <v>460</v>
      </c>
      <c r="G138" s="36"/>
      <c r="H138" s="36"/>
      <c r="I138" s="212"/>
      <c r="J138" s="36"/>
      <c r="K138" s="36"/>
      <c r="L138" s="40"/>
      <c r="M138" s="213"/>
      <c r="N138" s="214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152</v>
      </c>
      <c r="AU138" s="13" t="s">
        <v>76</v>
      </c>
    </row>
    <row r="139" s="10" customFormat="1">
      <c r="A139" s="10"/>
      <c r="B139" s="216"/>
      <c r="C139" s="217"/>
      <c r="D139" s="210" t="s">
        <v>156</v>
      </c>
      <c r="E139" s="218" t="s">
        <v>1</v>
      </c>
      <c r="F139" s="219" t="s">
        <v>504</v>
      </c>
      <c r="G139" s="217"/>
      <c r="H139" s="220">
        <v>21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26" t="s">
        <v>156</v>
      </c>
      <c r="AU139" s="226" t="s">
        <v>76</v>
      </c>
      <c r="AV139" s="10" t="s">
        <v>85</v>
      </c>
      <c r="AW139" s="10" t="s">
        <v>32</v>
      </c>
      <c r="AX139" s="10" t="s">
        <v>83</v>
      </c>
      <c r="AY139" s="226" t="s">
        <v>150</v>
      </c>
    </row>
    <row r="140" s="2" customFormat="1" ht="14.4" customHeight="1">
      <c r="A140" s="34"/>
      <c r="B140" s="35"/>
      <c r="C140" s="196" t="s">
        <v>189</v>
      </c>
      <c r="D140" s="196" t="s">
        <v>145</v>
      </c>
      <c r="E140" s="197" t="s">
        <v>288</v>
      </c>
      <c r="F140" s="198" t="s">
        <v>289</v>
      </c>
      <c r="G140" s="199" t="s">
        <v>148</v>
      </c>
      <c r="H140" s="200">
        <v>90</v>
      </c>
      <c r="I140" s="201"/>
      <c r="J140" s="202">
        <f>ROUND(I140*H140,2)</f>
        <v>0</v>
      </c>
      <c r="K140" s="203"/>
      <c r="L140" s="40"/>
      <c r="M140" s="204" t="s">
        <v>1</v>
      </c>
      <c r="N140" s="205" t="s">
        <v>41</v>
      </c>
      <c r="O140" s="8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8" t="s">
        <v>149</v>
      </c>
      <c r="AT140" s="208" t="s">
        <v>145</v>
      </c>
      <c r="AU140" s="208" t="s">
        <v>76</v>
      </c>
      <c r="AY140" s="13" t="s">
        <v>150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3" t="s">
        <v>83</v>
      </c>
      <c r="BK140" s="209">
        <f>ROUND(I140*H140,2)</f>
        <v>0</v>
      </c>
      <c r="BL140" s="13" t="s">
        <v>149</v>
      </c>
      <c r="BM140" s="208" t="s">
        <v>505</v>
      </c>
    </row>
    <row r="141" s="2" customFormat="1">
      <c r="A141" s="34"/>
      <c r="B141" s="35"/>
      <c r="C141" s="36"/>
      <c r="D141" s="210" t="s">
        <v>152</v>
      </c>
      <c r="E141" s="36"/>
      <c r="F141" s="211" t="s">
        <v>291</v>
      </c>
      <c r="G141" s="36"/>
      <c r="H141" s="36"/>
      <c r="I141" s="212"/>
      <c r="J141" s="36"/>
      <c r="K141" s="36"/>
      <c r="L141" s="40"/>
      <c r="M141" s="213"/>
      <c r="N141" s="214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152</v>
      </c>
      <c r="AU141" s="13" t="s">
        <v>76</v>
      </c>
    </row>
    <row r="142" s="2" customFormat="1">
      <c r="A142" s="34"/>
      <c r="B142" s="35"/>
      <c r="C142" s="36"/>
      <c r="D142" s="210" t="s">
        <v>154</v>
      </c>
      <c r="E142" s="36"/>
      <c r="F142" s="215" t="s">
        <v>292</v>
      </c>
      <c r="G142" s="36"/>
      <c r="H142" s="36"/>
      <c r="I142" s="212"/>
      <c r="J142" s="36"/>
      <c r="K142" s="36"/>
      <c r="L142" s="40"/>
      <c r="M142" s="213"/>
      <c r="N142" s="214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154</v>
      </c>
      <c r="AU142" s="13" t="s">
        <v>76</v>
      </c>
    </row>
    <row r="143" s="10" customFormat="1">
      <c r="A143" s="10"/>
      <c r="B143" s="216"/>
      <c r="C143" s="217"/>
      <c r="D143" s="210" t="s">
        <v>156</v>
      </c>
      <c r="E143" s="218" t="s">
        <v>1</v>
      </c>
      <c r="F143" s="219" t="s">
        <v>506</v>
      </c>
      <c r="G143" s="217"/>
      <c r="H143" s="220">
        <v>90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26" t="s">
        <v>156</v>
      </c>
      <c r="AU143" s="226" t="s">
        <v>76</v>
      </c>
      <c r="AV143" s="10" t="s">
        <v>85</v>
      </c>
      <c r="AW143" s="10" t="s">
        <v>32</v>
      </c>
      <c r="AX143" s="10" t="s">
        <v>83</v>
      </c>
      <c r="AY143" s="226" t="s">
        <v>150</v>
      </c>
    </row>
    <row r="144" s="2" customFormat="1" ht="14.4" customHeight="1">
      <c r="A144" s="34"/>
      <c r="B144" s="35"/>
      <c r="C144" s="196" t="s">
        <v>174</v>
      </c>
      <c r="D144" s="196" t="s">
        <v>145</v>
      </c>
      <c r="E144" s="197" t="s">
        <v>293</v>
      </c>
      <c r="F144" s="198" t="s">
        <v>294</v>
      </c>
      <c r="G144" s="199" t="s">
        <v>295</v>
      </c>
      <c r="H144" s="200">
        <v>210</v>
      </c>
      <c r="I144" s="201"/>
      <c r="J144" s="202">
        <f>ROUND(I144*H144,2)</f>
        <v>0</v>
      </c>
      <c r="K144" s="203"/>
      <c r="L144" s="40"/>
      <c r="M144" s="204" t="s">
        <v>1</v>
      </c>
      <c r="N144" s="205" t="s">
        <v>41</v>
      </c>
      <c r="O144" s="87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8" t="s">
        <v>149</v>
      </c>
      <c r="AT144" s="208" t="s">
        <v>145</v>
      </c>
      <c r="AU144" s="208" t="s">
        <v>76</v>
      </c>
      <c r="AY144" s="13" t="s">
        <v>150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3" t="s">
        <v>83</v>
      </c>
      <c r="BK144" s="209">
        <f>ROUND(I144*H144,2)</f>
        <v>0</v>
      </c>
      <c r="BL144" s="13" t="s">
        <v>149</v>
      </c>
      <c r="BM144" s="208" t="s">
        <v>507</v>
      </c>
    </row>
    <row r="145" s="2" customFormat="1">
      <c r="A145" s="34"/>
      <c r="B145" s="35"/>
      <c r="C145" s="36"/>
      <c r="D145" s="210" t="s">
        <v>152</v>
      </c>
      <c r="E145" s="36"/>
      <c r="F145" s="211" t="s">
        <v>297</v>
      </c>
      <c r="G145" s="36"/>
      <c r="H145" s="36"/>
      <c r="I145" s="212"/>
      <c r="J145" s="36"/>
      <c r="K145" s="36"/>
      <c r="L145" s="40"/>
      <c r="M145" s="213"/>
      <c r="N145" s="214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152</v>
      </c>
      <c r="AU145" s="13" t="s">
        <v>76</v>
      </c>
    </row>
    <row r="146" s="2" customFormat="1">
      <c r="A146" s="34"/>
      <c r="B146" s="35"/>
      <c r="C146" s="36"/>
      <c r="D146" s="210" t="s">
        <v>154</v>
      </c>
      <c r="E146" s="36"/>
      <c r="F146" s="215" t="s">
        <v>298</v>
      </c>
      <c r="G146" s="36"/>
      <c r="H146" s="36"/>
      <c r="I146" s="212"/>
      <c r="J146" s="36"/>
      <c r="K146" s="36"/>
      <c r="L146" s="40"/>
      <c r="M146" s="213"/>
      <c r="N146" s="214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154</v>
      </c>
      <c r="AU146" s="13" t="s">
        <v>76</v>
      </c>
    </row>
    <row r="147" s="10" customFormat="1">
      <c r="A147" s="10"/>
      <c r="B147" s="216"/>
      <c r="C147" s="217"/>
      <c r="D147" s="210" t="s">
        <v>156</v>
      </c>
      <c r="E147" s="218" t="s">
        <v>1</v>
      </c>
      <c r="F147" s="219" t="s">
        <v>508</v>
      </c>
      <c r="G147" s="217"/>
      <c r="H147" s="220">
        <v>210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26" t="s">
        <v>156</v>
      </c>
      <c r="AU147" s="226" t="s">
        <v>76</v>
      </c>
      <c r="AV147" s="10" t="s">
        <v>85</v>
      </c>
      <c r="AW147" s="10" t="s">
        <v>32</v>
      </c>
      <c r="AX147" s="10" t="s">
        <v>83</v>
      </c>
      <c r="AY147" s="226" t="s">
        <v>150</v>
      </c>
    </row>
    <row r="148" s="2" customFormat="1" ht="14.4" customHeight="1">
      <c r="A148" s="34"/>
      <c r="B148" s="35"/>
      <c r="C148" s="227" t="s">
        <v>201</v>
      </c>
      <c r="D148" s="227" t="s">
        <v>158</v>
      </c>
      <c r="E148" s="228" t="s">
        <v>472</v>
      </c>
      <c r="F148" s="229" t="s">
        <v>473</v>
      </c>
      <c r="G148" s="230" t="s">
        <v>295</v>
      </c>
      <c r="H148" s="231">
        <v>210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41</v>
      </c>
      <c r="O148" s="87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8" t="s">
        <v>174</v>
      </c>
      <c r="AT148" s="208" t="s">
        <v>158</v>
      </c>
      <c r="AU148" s="208" t="s">
        <v>76</v>
      </c>
      <c r="AY148" s="13" t="s">
        <v>150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3" t="s">
        <v>83</v>
      </c>
      <c r="BK148" s="209">
        <f>ROUND(I148*H148,2)</f>
        <v>0</v>
      </c>
      <c r="BL148" s="13" t="s">
        <v>149</v>
      </c>
      <c r="BM148" s="208" t="s">
        <v>509</v>
      </c>
    </row>
    <row r="149" s="2" customFormat="1">
      <c r="A149" s="34"/>
      <c r="B149" s="35"/>
      <c r="C149" s="36"/>
      <c r="D149" s="210" t="s">
        <v>152</v>
      </c>
      <c r="E149" s="36"/>
      <c r="F149" s="211" t="s">
        <v>473</v>
      </c>
      <c r="G149" s="36"/>
      <c r="H149" s="36"/>
      <c r="I149" s="212"/>
      <c r="J149" s="36"/>
      <c r="K149" s="36"/>
      <c r="L149" s="40"/>
      <c r="M149" s="213"/>
      <c r="N149" s="214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152</v>
      </c>
      <c r="AU149" s="13" t="s">
        <v>76</v>
      </c>
    </row>
    <row r="150" s="10" customFormat="1">
      <c r="A150" s="10"/>
      <c r="B150" s="216"/>
      <c r="C150" s="217"/>
      <c r="D150" s="210" t="s">
        <v>156</v>
      </c>
      <c r="E150" s="218" t="s">
        <v>1</v>
      </c>
      <c r="F150" s="219" t="s">
        <v>508</v>
      </c>
      <c r="G150" s="217"/>
      <c r="H150" s="220">
        <v>210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26" t="s">
        <v>156</v>
      </c>
      <c r="AU150" s="226" t="s">
        <v>76</v>
      </c>
      <c r="AV150" s="10" t="s">
        <v>85</v>
      </c>
      <c r="AW150" s="10" t="s">
        <v>32</v>
      </c>
      <c r="AX150" s="10" t="s">
        <v>83</v>
      </c>
      <c r="AY150" s="226" t="s">
        <v>150</v>
      </c>
    </row>
    <row r="151" s="2" customFormat="1" ht="14.4" customHeight="1">
      <c r="A151" s="34"/>
      <c r="B151" s="35"/>
      <c r="C151" s="227" t="s">
        <v>210</v>
      </c>
      <c r="D151" s="227" t="s">
        <v>158</v>
      </c>
      <c r="E151" s="228" t="s">
        <v>178</v>
      </c>
      <c r="F151" s="229" t="s">
        <v>179</v>
      </c>
      <c r="G151" s="230" t="s">
        <v>168</v>
      </c>
      <c r="H151" s="231">
        <v>76</v>
      </c>
      <c r="I151" s="232"/>
      <c r="J151" s="233">
        <f>ROUND(I151*H151,2)</f>
        <v>0</v>
      </c>
      <c r="K151" s="234"/>
      <c r="L151" s="235"/>
      <c r="M151" s="236" t="s">
        <v>1</v>
      </c>
      <c r="N151" s="237" t="s">
        <v>41</v>
      </c>
      <c r="O151" s="87"/>
      <c r="P151" s="206">
        <f>O151*H151</f>
        <v>0</v>
      </c>
      <c r="Q151" s="206">
        <v>0.00018000000000000001</v>
      </c>
      <c r="R151" s="206">
        <f>Q151*H151</f>
        <v>0.013680000000000001</v>
      </c>
      <c r="S151" s="206">
        <v>0</v>
      </c>
      <c r="T151" s="20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8" t="s">
        <v>174</v>
      </c>
      <c r="AT151" s="208" t="s">
        <v>158</v>
      </c>
      <c r="AU151" s="208" t="s">
        <v>76</v>
      </c>
      <c r="AY151" s="13" t="s">
        <v>150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3" t="s">
        <v>83</v>
      </c>
      <c r="BK151" s="209">
        <f>ROUND(I151*H151,2)</f>
        <v>0</v>
      </c>
      <c r="BL151" s="13" t="s">
        <v>149</v>
      </c>
      <c r="BM151" s="208" t="s">
        <v>510</v>
      </c>
    </row>
    <row r="152" s="2" customFormat="1">
      <c r="A152" s="34"/>
      <c r="B152" s="35"/>
      <c r="C152" s="36"/>
      <c r="D152" s="210" t="s">
        <v>152</v>
      </c>
      <c r="E152" s="36"/>
      <c r="F152" s="211" t="s">
        <v>179</v>
      </c>
      <c r="G152" s="36"/>
      <c r="H152" s="36"/>
      <c r="I152" s="212"/>
      <c r="J152" s="36"/>
      <c r="K152" s="36"/>
      <c r="L152" s="40"/>
      <c r="M152" s="213"/>
      <c r="N152" s="214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152</v>
      </c>
      <c r="AU152" s="13" t="s">
        <v>76</v>
      </c>
    </row>
    <row r="153" s="10" customFormat="1">
      <c r="A153" s="10"/>
      <c r="B153" s="216"/>
      <c r="C153" s="217"/>
      <c r="D153" s="210" t="s">
        <v>156</v>
      </c>
      <c r="E153" s="218" t="s">
        <v>1</v>
      </c>
      <c r="F153" s="219" t="s">
        <v>511</v>
      </c>
      <c r="G153" s="217"/>
      <c r="H153" s="220">
        <v>76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26" t="s">
        <v>156</v>
      </c>
      <c r="AU153" s="226" t="s">
        <v>76</v>
      </c>
      <c r="AV153" s="10" t="s">
        <v>85</v>
      </c>
      <c r="AW153" s="10" t="s">
        <v>32</v>
      </c>
      <c r="AX153" s="10" t="s">
        <v>83</v>
      </c>
      <c r="AY153" s="226" t="s">
        <v>150</v>
      </c>
    </row>
    <row r="154" s="2" customFormat="1" ht="14.4" customHeight="1">
      <c r="A154" s="34"/>
      <c r="B154" s="35"/>
      <c r="C154" s="196" t="s">
        <v>216</v>
      </c>
      <c r="D154" s="196" t="s">
        <v>145</v>
      </c>
      <c r="E154" s="197" t="s">
        <v>304</v>
      </c>
      <c r="F154" s="198" t="s">
        <v>305</v>
      </c>
      <c r="G154" s="199" t="s">
        <v>168</v>
      </c>
      <c r="H154" s="200">
        <v>4</v>
      </c>
      <c r="I154" s="201"/>
      <c r="J154" s="202">
        <f>ROUND(I154*H154,2)</f>
        <v>0</v>
      </c>
      <c r="K154" s="203"/>
      <c r="L154" s="40"/>
      <c r="M154" s="204" t="s">
        <v>1</v>
      </c>
      <c r="N154" s="205" t="s">
        <v>41</v>
      </c>
      <c r="O154" s="87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8" t="s">
        <v>149</v>
      </c>
      <c r="AT154" s="208" t="s">
        <v>145</v>
      </c>
      <c r="AU154" s="208" t="s">
        <v>76</v>
      </c>
      <c r="AY154" s="13" t="s">
        <v>150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3" t="s">
        <v>83</v>
      </c>
      <c r="BK154" s="209">
        <f>ROUND(I154*H154,2)</f>
        <v>0</v>
      </c>
      <c r="BL154" s="13" t="s">
        <v>149</v>
      </c>
      <c r="BM154" s="208" t="s">
        <v>512</v>
      </c>
    </row>
    <row r="155" s="2" customFormat="1">
      <c r="A155" s="34"/>
      <c r="B155" s="35"/>
      <c r="C155" s="36"/>
      <c r="D155" s="210" t="s">
        <v>152</v>
      </c>
      <c r="E155" s="36"/>
      <c r="F155" s="211" t="s">
        <v>307</v>
      </c>
      <c r="G155" s="36"/>
      <c r="H155" s="36"/>
      <c r="I155" s="212"/>
      <c r="J155" s="36"/>
      <c r="K155" s="36"/>
      <c r="L155" s="40"/>
      <c r="M155" s="213"/>
      <c r="N155" s="214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152</v>
      </c>
      <c r="AU155" s="13" t="s">
        <v>76</v>
      </c>
    </row>
    <row r="156" s="2" customFormat="1">
      <c r="A156" s="34"/>
      <c r="B156" s="35"/>
      <c r="C156" s="36"/>
      <c r="D156" s="210" t="s">
        <v>154</v>
      </c>
      <c r="E156" s="36"/>
      <c r="F156" s="215" t="s">
        <v>194</v>
      </c>
      <c r="G156" s="36"/>
      <c r="H156" s="36"/>
      <c r="I156" s="212"/>
      <c r="J156" s="36"/>
      <c r="K156" s="36"/>
      <c r="L156" s="40"/>
      <c r="M156" s="213"/>
      <c r="N156" s="214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154</v>
      </c>
      <c r="AU156" s="13" t="s">
        <v>76</v>
      </c>
    </row>
    <row r="157" s="2" customFormat="1" ht="14.4" customHeight="1">
      <c r="A157" s="34"/>
      <c r="B157" s="35"/>
      <c r="C157" s="196" t="s">
        <v>222</v>
      </c>
      <c r="D157" s="196" t="s">
        <v>145</v>
      </c>
      <c r="E157" s="197" t="s">
        <v>195</v>
      </c>
      <c r="F157" s="198" t="s">
        <v>196</v>
      </c>
      <c r="G157" s="199" t="s">
        <v>197</v>
      </c>
      <c r="H157" s="200">
        <v>4</v>
      </c>
      <c r="I157" s="201"/>
      <c r="J157" s="202">
        <f>ROUND(I157*H157,2)</f>
        <v>0</v>
      </c>
      <c r="K157" s="203"/>
      <c r="L157" s="40"/>
      <c r="M157" s="204" t="s">
        <v>1</v>
      </c>
      <c r="N157" s="205" t="s">
        <v>41</v>
      </c>
      <c r="O157" s="87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8" t="s">
        <v>149</v>
      </c>
      <c r="AT157" s="208" t="s">
        <v>145</v>
      </c>
      <c r="AU157" s="208" t="s">
        <v>76</v>
      </c>
      <c r="AY157" s="13" t="s">
        <v>150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3" t="s">
        <v>83</v>
      </c>
      <c r="BK157" s="209">
        <f>ROUND(I157*H157,2)</f>
        <v>0</v>
      </c>
      <c r="BL157" s="13" t="s">
        <v>149</v>
      </c>
      <c r="BM157" s="208" t="s">
        <v>513</v>
      </c>
    </row>
    <row r="158" s="2" customFormat="1">
      <c r="A158" s="34"/>
      <c r="B158" s="35"/>
      <c r="C158" s="36"/>
      <c r="D158" s="210" t="s">
        <v>152</v>
      </c>
      <c r="E158" s="36"/>
      <c r="F158" s="211" t="s">
        <v>199</v>
      </c>
      <c r="G158" s="36"/>
      <c r="H158" s="36"/>
      <c r="I158" s="212"/>
      <c r="J158" s="36"/>
      <c r="K158" s="36"/>
      <c r="L158" s="40"/>
      <c r="M158" s="213"/>
      <c r="N158" s="214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152</v>
      </c>
      <c r="AU158" s="13" t="s">
        <v>76</v>
      </c>
    </row>
    <row r="159" s="2" customFormat="1">
      <c r="A159" s="34"/>
      <c r="B159" s="35"/>
      <c r="C159" s="36"/>
      <c r="D159" s="210" t="s">
        <v>154</v>
      </c>
      <c r="E159" s="36"/>
      <c r="F159" s="215" t="s">
        <v>200</v>
      </c>
      <c r="G159" s="36"/>
      <c r="H159" s="36"/>
      <c r="I159" s="212"/>
      <c r="J159" s="36"/>
      <c r="K159" s="36"/>
      <c r="L159" s="40"/>
      <c r="M159" s="213"/>
      <c r="N159" s="214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154</v>
      </c>
      <c r="AU159" s="13" t="s">
        <v>76</v>
      </c>
    </row>
    <row r="160" s="2" customFormat="1" ht="14.4" customHeight="1">
      <c r="A160" s="34"/>
      <c r="B160" s="35"/>
      <c r="C160" s="196" t="s">
        <v>230</v>
      </c>
      <c r="D160" s="196" t="s">
        <v>145</v>
      </c>
      <c r="E160" s="197" t="s">
        <v>217</v>
      </c>
      <c r="F160" s="198" t="s">
        <v>218</v>
      </c>
      <c r="G160" s="199" t="s">
        <v>197</v>
      </c>
      <c r="H160" s="200">
        <v>2</v>
      </c>
      <c r="I160" s="201"/>
      <c r="J160" s="202">
        <f>ROUND(I160*H160,2)</f>
        <v>0</v>
      </c>
      <c r="K160" s="203"/>
      <c r="L160" s="40"/>
      <c r="M160" s="204" t="s">
        <v>1</v>
      </c>
      <c r="N160" s="205" t="s">
        <v>41</v>
      </c>
      <c r="O160" s="87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8" t="s">
        <v>149</v>
      </c>
      <c r="AT160" s="208" t="s">
        <v>145</v>
      </c>
      <c r="AU160" s="208" t="s">
        <v>76</v>
      </c>
      <c r="AY160" s="13" t="s">
        <v>150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3" t="s">
        <v>83</v>
      </c>
      <c r="BK160" s="209">
        <f>ROUND(I160*H160,2)</f>
        <v>0</v>
      </c>
      <c r="BL160" s="13" t="s">
        <v>149</v>
      </c>
      <c r="BM160" s="208" t="s">
        <v>514</v>
      </c>
    </row>
    <row r="161" s="2" customFormat="1">
      <c r="A161" s="34"/>
      <c r="B161" s="35"/>
      <c r="C161" s="36"/>
      <c r="D161" s="210" t="s">
        <v>152</v>
      </c>
      <c r="E161" s="36"/>
      <c r="F161" s="211" t="s">
        <v>220</v>
      </c>
      <c r="G161" s="36"/>
      <c r="H161" s="36"/>
      <c r="I161" s="212"/>
      <c r="J161" s="36"/>
      <c r="K161" s="36"/>
      <c r="L161" s="40"/>
      <c r="M161" s="213"/>
      <c r="N161" s="214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152</v>
      </c>
      <c r="AU161" s="13" t="s">
        <v>76</v>
      </c>
    </row>
    <row r="162" s="2" customFormat="1">
      <c r="A162" s="34"/>
      <c r="B162" s="35"/>
      <c r="C162" s="36"/>
      <c r="D162" s="210" t="s">
        <v>154</v>
      </c>
      <c r="E162" s="36"/>
      <c r="F162" s="215" t="s">
        <v>480</v>
      </c>
      <c r="G162" s="36"/>
      <c r="H162" s="36"/>
      <c r="I162" s="212"/>
      <c r="J162" s="36"/>
      <c r="K162" s="36"/>
      <c r="L162" s="40"/>
      <c r="M162" s="213"/>
      <c r="N162" s="214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154</v>
      </c>
      <c r="AU162" s="13" t="s">
        <v>76</v>
      </c>
    </row>
    <row r="163" s="2" customFormat="1" ht="14.4" customHeight="1">
      <c r="A163" s="34"/>
      <c r="B163" s="35"/>
      <c r="C163" s="196" t="s">
        <v>235</v>
      </c>
      <c r="D163" s="196" t="s">
        <v>145</v>
      </c>
      <c r="E163" s="197" t="s">
        <v>481</v>
      </c>
      <c r="F163" s="198" t="s">
        <v>482</v>
      </c>
      <c r="G163" s="199" t="s">
        <v>185</v>
      </c>
      <c r="H163" s="200">
        <v>320</v>
      </c>
      <c r="I163" s="201"/>
      <c r="J163" s="202">
        <f>ROUND(I163*H163,2)</f>
        <v>0</v>
      </c>
      <c r="K163" s="203"/>
      <c r="L163" s="40"/>
      <c r="M163" s="204" t="s">
        <v>1</v>
      </c>
      <c r="N163" s="205" t="s">
        <v>41</v>
      </c>
      <c r="O163" s="87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8" t="s">
        <v>149</v>
      </c>
      <c r="AT163" s="208" t="s">
        <v>145</v>
      </c>
      <c r="AU163" s="208" t="s">
        <v>76</v>
      </c>
      <c r="AY163" s="13" t="s">
        <v>150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3" t="s">
        <v>83</v>
      </c>
      <c r="BK163" s="209">
        <f>ROUND(I163*H163,2)</f>
        <v>0</v>
      </c>
      <c r="BL163" s="13" t="s">
        <v>149</v>
      </c>
      <c r="BM163" s="208" t="s">
        <v>515</v>
      </c>
    </row>
    <row r="164" s="2" customFormat="1">
      <c r="A164" s="34"/>
      <c r="B164" s="35"/>
      <c r="C164" s="36"/>
      <c r="D164" s="210" t="s">
        <v>152</v>
      </c>
      <c r="E164" s="36"/>
      <c r="F164" s="211" t="s">
        <v>484</v>
      </c>
      <c r="G164" s="36"/>
      <c r="H164" s="36"/>
      <c r="I164" s="212"/>
      <c r="J164" s="36"/>
      <c r="K164" s="36"/>
      <c r="L164" s="40"/>
      <c r="M164" s="213"/>
      <c r="N164" s="214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152</v>
      </c>
      <c r="AU164" s="13" t="s">
        <v>76</v>
      </c>
    </row>
    <row r="165" s="2" customFormat="1">
      <c r="A165" s="34"/>
      <c r="B165" s="35"/>
      <c r="C165" s="36"/>
      <c r="D165" s="210" t="s">
        <v>154</v>
      </c>
      <c r="E165" s="36"/>
      <c r="F165" s="215" t="s">
        <v>227</v>
      </c>
      <c r="G165" s="36"/>
      <c r="H165" s="36"/>
      <c r="I165" s="212"/>
      <c r="J165" s="36"/>
      <c r="K165" s="36"/>
      <c r="L165" s="40"/>
      <c r="M165" s="213"/>
      <c r="N165" s="214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154</v>
      </c>
      <c r="AU165" s="13" t="s">
        <v>76</v>
      </c>
    </row>
    <row r="166" s="10" customFormat="1">
      <c r="A166" s="10"/>
      <c r="B166" s="216"/>
      <c r="C166" s="217"/>
      <c r="D166" s="210" t="s">
        <v>156</v>
      </c>
      <c r="E166" s="218" t="s">
        <v>1</v>
      </c>
      <c r="F166" s="219" t="s">
        <v>516</v>
      </c>
      <c r="G166" s="217"/>
      <c r="H166" s="220">
        <v>320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26" t="s">
        <v>156</v>
      </c>
      <c r="AU166" s="226" t="s">
        <v>76</v>
      </c>
      <c r="AV166" s="10" t="s">
        <v>85</v>
      </c>
      <c r="AW166" s="10" t="s">
        <v>32</v>
      </c>
      <c r="AX166" s="10" t="s">
        <v>83</v>
      </c>
      <c r="AY166" s="226" t="s">
        <v>150</v>
      </c>
    </row>
    <row r="167" s="2" customFormat="1" ht="14.4" customHeight="1">
      <c r="A167" s="34"/>
      <c r="B167" s="35"/>
      <c r="C167" s="196" t="s">
        <v>8</v>
      </c>
      <c r="D167" s="196" t="s">
        <v>145</v>
      </c>
      <c r="E167" s="197" t="s">
        <v>486</v>
      </c>
      <c r="F167" s="198" t="s">
        <v>487</v>
      </c>
      <c r="G167" s="199" t="s">
        <v>185</v>
      </c>
      <c r="H167" s="200">
        <v>320</v>
      </c>
      <c r="I167" s="201"/>
      <c r="J167" s="202">
        <f>ROUND(I167*H167,2)</f>
        <v>0</v>
      </c>
      <c r="K167" s="203"/>
      <c r="L167" s="40"/>
      <c r="M167" s="204" t="s">
        <v>1</v>
      </c>
      <c r="N167" s="205" t="s">
        <v>41</v>
      </c>
      <c r="O167" s="87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8" t="s">
        <v>149</v>
      </c>
      <c r="AT167" s="208" t="s">
        <v>145</v>
      </c>
      <c r="AU167" s="208" t="s">
        <v>76</v>
      </c>
      <c r="AY167" s="13" t="s">
        <v>150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3" t="s">
        <v>83</v>
      </c>
      <c r="BK167" s="209">
        <f>ROUND(I167*H167,2)</f>
        <v>0</v>
      </c>
      <c r="BL167" s="13" t="s">
        <v>149</v>
      </c>
      <c r="BM167" s="208" t="s">
        <v>517</v>
      </c>
    </row>
    <row r="168" s="2" customFormat="1">
      <c r="A168" s="34"/>
      <c r="B168" s="35"/>
      <c r="C168" s="36"/>
      <c r="D168" s="210" t="s">
        <v>152</v>
      </c>
      <c r="E168" s="36"/>
      <c r="F168" s="211" t="s">
        <v>489</v>
      </c>
      <c r="G168" s="36"/>
      <c r="H168" s="36"/>
      <c r="I168" s="212"/>
      <c r="J168" s="36"/>
      <c r="K168" s="36"/>
      <c r="L168" s="40"/>
      <c r="M168" s="213"/>
      <c r="N168" s="214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152</v>
      </c>
      <c r="AU168" s="13" t="s">
        <v>76</v>
      </c>
    </row>
    <row r="169" s="2" customFormat="1">
      <c r="A169" s="34"/>
      <c r="B169" s="35"/>
      <c r="C169" s="36"/>
      <c r="D169" s="210" t="s">
        <v>154</v>
      </c>
      <c r="E169" s="36"/>
      <c r="F169" s="215" t="s">
        <v>227</v>
      </c>
      <c r="G169" s="36"/>
      <c r="H169" s="36"/>
      <c r="I169" s="212"/>
      <c r="J169" s="36"/>
      <c r="K169" s="36"/>
      <c r="L169" s="40"/>
      <c r="M169" s="213"/>
      <c r="N169" s="214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154</v>
      </c>
      <c r="AU169" s="13" t="s">
        <v>76</v>
      </c>
    </row>
    <row r="170" s="10" customFormat="1">
      <c r="A170" s="10"/>
      <c r="B170" s="216"/>
      <c r="C170" s="217"/>
      <c r="D170" s="210" t="s">
        <v>156</v>
      </c>
      <c r="E170" s="218" t="s">
        <v>1</v>
      </c>
      <c r="F170" s="219" t="s">
        <v>516</v>
      </c>
      <c r="G170" s="217"/>
      <c r="H170" s="220">
        <v>320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26" t="s">
        <v>156</v>
      </c>
      <c r="AU170" s="226" t="s">
        <v>76</v>
      </c>
      <c r="AV170" s="10" t="s">
        <v>85</v>
      </c>
      <c r="AW170" s="10" t="s">
        <v>32</v>
      </c>
      <c r="AX170" s="10" t="s">
        <v>83</v>
      </c>
      <c r="AY170" s="226" t="s">
        <v>150</v>
      </c>
    </row>
    <row r="171" s="2" customFormat="1" ht="14.4" customHeight="1">
      <c r="A171" s="34"/>
      <c r="B171" s="35"/>
      <c r="C171" s="196" t="s">
        <v>247</v>
      </c>
      <c r="D171" s="196" t="s">
        <v>145</v>
      </c>
      <c r="E171" s="197" t="s">
        <v>202</v>
      </c>
      <c r="F171" s="198" t="s">
        <v>203</v>
      </c>
      <c r="G171" s="199" t="s">
        <v>204</v>
      </c>
      <c r="H171" s="200">
        <v>0.10000000000000001</v>
      </c>
      <c r="I171" s="201"/>
      <c r="J171" s="202">
        <f>ROUND(I171*H171,2)</f>
        <v>0</v>
      </c>
      <c r="K171" s="203"/>
      <c r="L171" s="40"/>
      <c r="M171" s="204" t="s">
        <v>1</v>
      </c>
      <c r="N171" s="205" t="s">
        <v>41</v>
      </c>
      <c r="O171" s="87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8" t="s">
        <v>149</v>
      </c>
      <c r="AT171" s="208" t="s">
        <v>145</v>
      </c>
      <c r="AU171" s="208" t="s">
        <v>76</v>
      </c>
      <c r="AY171" s="13" t="s">
        <v>150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3" t="s">
        <v>83</v>
      </c>
      <c r="BK171" s="209">
        <f>ROUND(I171*H171,2)</f>
        <v>0</v>
      </c>
      <c r="BL171" s="13" t="s">
        <v>149</v>
      </c>
      <c r="BM171" s="208" t="s">
        <v>518</v>
      </c>
    </row>
    <row r="172" s="2" customFormat="1">
      <c r="A172" s="34"/>
      <c r="B172" s="35"/>
      <c r="C172" s="36"/>
      <c r="D172" s="210" t="s">
        <v>152</v>
      </c>
      <c r="E172" s="36"/>
      <c r="F172" s="211" t="s">
        <v>206</v>
      </c>
      <c r="G172" s="36"/>
      <c r="H172" s="36"/>
      <c r="I172" s="212"/>
      <c r="J172" s="36"/>
      <c r="K172" s="36"/>
      <c r="L172" s="40"/>
      <c r="M172" s="213"/>
      <c r="N172" s="214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152</v>
      </c>
      <c r="AU172" s="13" t="s">
        <v>76</v>
      </c>
    </row>
    <row r="173" s="2" customFormat="1">
      <c r="A173" s="34"/>
      <c r="B173" s="35"/>
      <c r="C173" s="36"/>
      <c r="D173" s="210" t="s">
        <v>154</v>
      </c>
      <c r="E173" s="36"/>
      <c r="F173" s="215" t="s">
        <v>207</v>
      </c>
      <c r="G173" s="36"/>
      <c r="H173" s="36"/>
      <c r="I173" s="212"/>
      <c r="J173" s="36"/>
      <c r="K173" s="36"/>
      <c r="L173" s="40"/>
      <c r="M173" s="213"/>
      <c r="N173" s="214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154</v>
      </c>
      <c r="AU173" s="13" t="s">
        <v>76</v>
      </c>
    </row>
    <row r="174" s="2" customFormat="1">
      <c r="A174" s="34"/>
      <c r="B174" s="35"/>
      <c r="C174" s="36"/>
      <c r="D174" s="210" t="s">
        <v>208</v>
      </c>
      <c r="E174" s="36"/>
      <c r="F174" s="215" t="s">
        <v>209</v>
      </c>
      <c r="G174" s="36"/>
      <c r="H174" s="36"/>
      <c r="I174" s="212"/>
      <c r="J174" s="36"/>
      <c r="K174" s="36"/>
      <c r="L174" s="40"/>
      <c r="M174" s="213"/>
      <c r="N174" s="214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208</v>
      </c>
      <c r="AU174" s="13" t="s">
        <v>76</v>
      </c>
    </row>
    <row r="175" s="2" customFormat="1" ht="24.15" customHeight="1">
      <c r="A175" s="34"/>
      <c r="B175" s="35"/>
      <c r="C175" s="196" t="s">
        <v>254</v>
      </c>
      <c r="D175" s="196" t="s">
        <v>145</v>
      </c>
      <c r="E175" s="197" t="s">
        <v>248</v>
      </c>
      <c r="F175" s="198" t="s">
        <v>249</v>
      </c>
      <c r="G175" s="199" t="s">
        <v>161</v>
      </c>
      <c r="H175" s="200">
        <v>149.34</v>
      </c>
      <c r="I175" s="201"/>
      <c r="J175" s="202">
        <f>ROUND(I175*H175,2)</f>
        <v>0</v>
      </c>
      <c r="K175" s="203"/>
      <c r="L175" s="40"/>
      <c r="M175" s="204" t="s">
        <v>1</v>
      </c>
      <c r="N175" s="205" t="s">
        <v>41</v>
      </c>
      <c r="O175" s="87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8" t="s">
        <v>238</v>
      </c>
      <c r="AT175" s="208" t="s">
        <v>145</v>
      </c>
      <c r="AU175" s="208" t="s">
        <v>76</v>
      </c>
      <c r="AY175" s="13" t="s">
        <v>150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3" t="s">
        <v>83</v>
      </c>
      <c r="BK175" s="209">
        <f>ROUND(I175*H175,2)</f>
        <v>0</v>
      </c>
      <c r="BL175" s="13" t="s">
        <v>238</v>
      </c>
      <c r="BM175" s="208" t="s">
        <v>519</v>
      </c>
    </row>
    <row r="176" s="2" customFormat="1">
      <c r="A176" s="34"/>
      <c r="B176" s="35"/>
      <c r="C176" s="36"/>
      <c r="D176" s="210" t="s">
        <v>152</v>
      </c>
      <c r="E176" s="36"/>
      <c r="F176" s="211" t="s">
        <v>251</v>
      </c>
      <c r="G176" s="36"/>
      <c r="H176" s="36"/>
      <c r="I176" s="212"/>
      <c r="J176" s="36"/>
      <c r="K176" s="36"/>
      <c r="L176" s="40"/>
      <c r="M176" s="213"/>
      <c r="N176" s="214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152</v>
      </c>
      <c r="AU176" s="13" t="s">
        <v>76</v>
      </c>
    </row>
    <row r="177" s="2" customFormat="1">
      <c r="A177" s="34"/>
      <c r="B177" s="35"/>
      <c r="C177" s="36"/>
      <c r="D177" s="210" t="s">
        <v>154</v>
      </c>
      <c r="E177" s="36"/>
      <c r="F177" s="215" t="s">
        <v>252</v>
      </c>
      <c r="G177" s="36"/>
      <c r="H177" s="36"/>
      <c r="I177" s="212"/>
      <c r="J177" s="36"/>
      <c r="K177" s="36"/>
      <c r="L177" s="40"/>
      <c r="M177" s="213"/>
      <c r="N177" s="214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154</v>
      </c>
      <c r="AU177" s="13" t="s">
        <v>76</v>
      </c>
    </row>
    <row r="178" s="10" customFormat="1">
      <c r="A178" s="10"/>
      <c r="B178" s="216"/>
      <c r="C178" s="217"/>
      <c r="D178" s="210" t="s">
        <v>156</v>
      </c>
      <c r="E178" s="218" t="s">
        <v>1</v>
      </c>
      <c r="F178" s="219" t="s">
        <v>520</v>
      </c>
      <c r="G178" s="217"/>
      <c r="H178" s="220">
        <v>149.34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26" t="s">
        <v>156</v>
      </c>
      <c r="AU178" s="226" t="s">
        <v>76</v>
      </c>
      <c r="AV178" s="10" t="s">
        <v>85</v>
      </c>
      <c r="AW178" s="10" t="s">
        <v>32</v>
      </c>
      <c r="AX178" s="10" t="s">
        <v>83</v>
      </c>
      <c r="AY178" s="226" t="s">
        <v>150</v>
      </c>
    </row>
    <row r="179" s="2" customFormat="1" ht="24.15" customHeight="1">
      <c r="A179" s="34"/>
      <c r="B179" s="35"/>
      <c r="C179" s="196" t="s">
        <v>260</v>
      </c>
      <c r="D179" s="196" t="s">
        <v>145</v>
      </c>
      <c r="E179" s="197" t="s">
        <v>375</v>
      </c>
      <c r="F179" s="198" t="s">
        <v>376</v>
      </c>
      <c r="G179" s="199" t="s">
        <v>161</v>
      </c>
      <c r="H179" s="200">
        <v>162</v>
      </c>
      <c r="I179" s="201"/>
      <c r="J179" s="202">
        <f>ROUND(I179*H179,2)</f>
        <v>0</v>
      </c>
      <c r="K179" s="203"/>
      <c r="L179" s="40"/>
      <c r="M179" s="204" t="s">
        <v>1</v>
      </c>
      <c r="N179" s="205" t="s">
        <v>41</v>
      </c>
      <c r="O179" s="87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8" t="s">
        <v>238</v>
      </c>
      <c r="AT179" s="208" t="s">
        <v>145</v>
      </c>
      <c r="AU179" s="208" t="s">
        <v>76</v>
      </c>
      <c r="AY179" s="13" t="s">
        <v>150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3" t="s">
        <v>83</v>
      </c>
      <c r="BK179" s="209">
        <f>ROUND(I179*H179,2)</f>
        <v>0</v>
      </c>
      <c r="BL179" s="13" t="s">
        <v>238</v>
      </c>
      <c r="BM179" s="208" t="s">
        <v>521</v>
      </c>
    </row>
    <row r="180" s="2" customFormat="1">
      <c r="A180" s="34"/>
      <c r="B180" s="35"/>
      <c r="C180" s="36"/>
      <c r="D180" s="210" t="s">
        <v>152</v>
      </c>
      <c r="E180" s="36"/>
      <c r="F180" s="211" t="s">
        <v>378</v>
      </c>
      <c r="G180" s="36"/>
      <c r="H180" s="36"/>
      <c r="I180" s="212"/>
      <c r="J180" s="36"/>
      <c r="K180" s="36"/>
      <c r="L180" s="40"/>
      <c r="M180" s="213"/>
      <c r="N180" s="214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152</v>
      </c>
      <c r="AU180" s="13" t="s">
        <v>76</v>
      </c>
    </row>
    <row r="181" s="2" customFormat="1">
      <c r="A181" s="34"/>
      <c r="B181" s="35"/>
      <c r="C181" s="36"/>
      <c r="D181" s="210" t="s">
        <v>154</v>
      </c>
      <c r="E181" s="36"/>
      <c r="F181" s="215" t="s">
        <v>252</v>
      </c>
      <c r="G181" s="36"/>
      <c r="H181" s="36"/>
      <c r="I181" s="212"/>
      <c r="J181" s="36"/>
      <c r="K181" s="36"/>
      <c r="L181" s="40"/>
      <c r="M181" s="213"/>
      <c r="N181" s="214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154</v>
      </c>
      <c r="AU181" s="13" t="s">
        <v>76</v>
      </c>
    </row>
    <row r="182" s="10" customFormat="1">
      <c r="A182" s="10"/>
      <c r="B182" s="216"/>
      <c r="C182" s="217"/>
      <c r="D182" s="210" t="s">
        <v>156</v>
      </c>
      <c r="E182" s="218" t="s">
        <v>1</v>
      </c>
      <c r="F182" s="219" t="s">
        <v>522</v>
      </c>
      <c r="G182" s="217"/>
      <c r="H182" s="220">
        <v>162</v>
      </c>
      <c r="I182" s="221"/>
      <c r="J182" s="217"/>
      <c r="K182" s="217"/>
      <c r="L182" s="222"/>
      <c r="M182" s="253"/>
      <c r="N182" s="254"/>
      <c r="O182" s="254"/>
      <c r="P182" s="254"/>
      <c r="Q182" s="254"/>
      <c r="R182" s="254"/>
      <c r="S182" s="254"/>
      <c r="T182" s="255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26" t="s">
        <v>156</v>
      </c>
      <c r="AU182" s="226" t="s">
        <v>76</v>
      </c>
      <c r="AV182" s="10" t="s">
        <v>85</v>
      </c>
      <c r="AW182" s="10" t="s">
        <v>32</v>
      </c>
      <c r="AX182" s="10" t="s">
        <v>83</v>
      </c>
      <c r="AY182" s="226" t="s">
        <v>150</v>
      </c>
    </row>
    <row r="183" s="2" customFormat="1" ht="6.96" customHeight="1">
      <c r="A183" s="34"/>
      <c r="B183" s="62"/>
      <c r="C183" s="63"/>
      <c r="D183" s="63"/>
      <c r="E183" s="63"/>
      <c r="F183" s="63"/>
      <c r="G183" s="63"/>
      <c r="H183" s="63"/>
      <c r="I183" s="63"/>
      <c r="J183" s="63"/>
      <c r="K183" s="63"/>
      <c r="L183" s="40"/>
      <c r="M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</row>
  </sheetData>
  <sheetProtection sheet="1" autoFilter="0" formatColumns="0" formatRows="0" objects="1" scenarios="1" spinCount="100000" saltValue="12hb/Qj5VRrzi0u9096uYlIYXbVOamYdJjFty4AVNkEjw9S0tZlB5d+XVE7czjyVPZ4JEAKsihp9MlM/oMm/wQ==" hashValue="sITAfyr4Uok5GbBvbcmqA5fz1BMo8z8y/ie9MJu4Qq5PanXDvMcWfYzszKf/HXNa+3WS3dtg2Jzsm5CKrEYbaw==" algorithmName="SHA-512" password="CC35"/>
  <autoFilter ref="C119:K1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85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Výměna pražců a kolejnic, čištění kolejového lože v úseku Blížejov - Domažlice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523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524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15. 7. 2020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46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28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30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33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46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35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36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38</v>
      </c>
      <c r="G34" s="34"/>
      <c r="H34" s="34"/>
      <c r="I34" s="157" t="s">
        <v>37</v>
      </c>
      <c r="J34" s="157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40</v>
      </c>
      <c r="E35" s="146" t="s">
        <v>41</v>
      </c>
      <c r="F35" s="159">
        <f>ROUND((SUM(BE120:BE236)),  2)</f>
        <v>0</v>
      </c>
      <c r="G35" s="34"/>
      <c r="H35" s="34"/>
      <c r="I35" s="160">
        <v>0.20999999999999999</v>
      </c>
      <c r="J35" s="159">
        <f>ROUND(((SUM(BE120:BE236))*I35),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42</v>
      </c>
      <c r="F36" s="159">
        <f>ROUND((SUM(BF120:BF236)),  2)</f>
        <v>0</v>
      </c>
      <c r="G36" s="34"/>
      <c r="H36" s="34"/>
      <c r="I36" s="160">
        <v>0.14999999999999999</v>
      </c>
      <c r="J36" s="159">
        <f>ROUND(((SUM(BF120:BF236))*I36),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43</v>
      </c>
      <c r="F37" s="159">
        <f>ROUND((SUM(BG120:BG236)),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44</v>
      </c>
      <c r="F38" s="159">
        <f>ROUND((SUM(BH120:BH236)),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45</v>
      </c>
      <c r="F39" s="159">
        <f>ROUND((SUM(BI120:BI236)),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Výměna pražců a kolejnic, čištění kolejového lože v úseku Blížejov - Domažlice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523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3.1 - Čištění KL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28" t="s">
        <v>22</v>
      </c>
      <c r="J91" s="75" t="str">
        <f>IF(J14="","",J14)</f>
        <v>15. 7. 2020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 - OŘ Plzeň</v>
      </c>
      <c r="G93" s="36"/>
      <c r="H93" s="36"/>
      <c r="I93" s="28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28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132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Výměna pražců a kolejnic, čištění kolejového lože v úseku Blížejov - Domažlice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123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523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125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3.1 - Čištění KL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28" t="s">
        <v>22</v>
      </c>
      <c r="J114" s="75" t="str">
        <f>IF(J14="","",J14)</f>
        <v>15. 7. 2020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 - OŘ Plzeň</v>
      </c>
      <c r="G116" s="36"/>
      <c r="H116" s="36"/>
      <c r="I116" s="28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28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133</v>
      </c>
      <c r="D119" s="187" t="s">
        <v>61</v>
      </c>
      <c r="E119" s="187" t="s">
        <v>57</v>
      </c>
      <c r="F119" s="187" t="s">
        <v>58</v>
      </c>
      <c r="G119" s="187" t="s">
        <v>134</v>
      </c>
      <c r="H119" s="187" t="s">
        <v>135</v>
      </c>
      <c r="I119" s="187" t="s">
        <v>136</v>
      </c>
      <c r="J119" s="188" t="s">
        <v>129</v>
      </c>
      <c r="K119" s="189" t="s">
        <v>137</v>
      </c>
      <c r="L119" s="190"/>
      <c r="M119" s="96" t="s">
        <v>1</v>
      </c>
      <c r="N119" s="97" t="s">
        <v>40</v>
      </c>
      <c r="O119" s="97" t="s">
        <v>138</v>
      </c>
      <c r="P119" s="97" t="s">
        <v>139</v>
      </c>
      <c r="Q119" s="97" t="s">
        <v>140</v>
      </c>
      <c r="R119" s="97" t="s">
        <v>141</v>
      </c>
      <c r="S119" s="97" t="s">
        <v>142</v>
      </c>
      <c r="T119" s="98" t="s">
        <v>143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144</v>
      </c>
      <c r="D120" s="36"/>
      <c r="E120" s="36"/>
      <c r="F120" s="36"/>
      <c r="G120" s="36"/>
      <c r="H120" s="36"/>
      <c r="I120" s="36"/>
      <c r="J120" s="191">
        <f>BK120</f>
        <v>0</v>
      </c>
      <c r="K120" s="36"/>
      <c r="L120" s="40"/>
      <c r="M120" s="99"/>
      <c r="N120" s="192"/>
      <c r="O120" s="100"/>
      <c r="P120" s="193">
        <f>SUM(P121:P236)</f>
        <v>0</v>
      </c>
      <c r="Q120" s="100"/>
      <c r="R120" s="193">
        <f>SUM(R121:R236)</f>
        <v>1623.9483600000001</v>
      </c>
      <c r="S120" s="100"/>
      <c r="T120" s="194">
        <f>SUM(T121:T236)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131</v>
      </c>
      <c r="BK120" s="195">
        <f>SUM(BK121:BK236)</f>
        <v>0</v>
      </c>
    </row>
    <row r="121" s="2" customFormat="1" ht="14.4" customHeight="1">
      <c r="A121" s="34"/>
      <c r="B121" s="35"/>
      <c r="C121" s="196" t="s">
        <v>83</v>
      </c>
      <c r="D121" s="196" t="s">
        <v>145</v>
      </c>
      <c r="E121" s="197" t="s">
        <v>525</v>
      </c>
      <c r="F121" s="198" t="s">
        <v>526</v>
      </c>
      <c r="G121" s="199" t="s">
        <v>295</v>
      </c>
      <c r="H121" s="200">
        <v>2070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149</v>
      </c>
      <c r="AT121" s="208" t="s">
        <v>145</v>
      </c>
      <c r="AU121" s="208" t="s">
        <v>76</v>
      </c>
      <c r="AY121" s="13" t="s">
        <v>150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83</v>
      </c>
      <c r="BK121" s="209">
        <f>ROUND(I121*H121,2)</f>
        <v>0</v>
      </c>
      <c r="BL121" s="13" t="s">
        <v>149</v>
      </c>
      <c r="BM121" s="208" t="s">
        <v>527</v>
      </c>
    </row>
    <row r="122" s="2" customFormat="1">
      <c r="A122" s="34"/>
      <c r="B122" s="35"/>
      <c r="C122" s="36"/>
      <c r="D122" s="210" t="s">
        <v>152</v>
      </c>
      <c r="E122" s="36"/>
      <c r="F122" s="211" t="s">
        <v>528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152</v>
      </c>
      <c r="AU122" s="13" t="s">
        <v>76</v>
      </c>
    </row>
    <row r="123" s="2" customFormat="1">
      <c r="A123" s="34"/>
      <c r="B123" s="35"/>
      <c r="C123" s="36"/>
      <c r="D123" s="210" t="s">
        <v>154</v>
      </c>
      <c r="E123" s="36"/>
      <c r="F123" s="215" t="s">
        <v>529</v>
      </c>
      <c r="G123" s="36"/>
      <c r="H123" s="36"/>
      <c r="I123" s="212"/>
      <c r="J123" s="36"/>
      <c r="K123" s="36"/>
      <c r="L123" s="40"/>
      <c r="M123" s="213"/>
      <c r="N123" s="214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154</v>
      </c>
      <c r="AU123" s="13" t="s">
        <v>76</v>
      </c>
    </row>
    <row r="124" s="10" customFormat="1">
      <c r="A124" s="10"/>
      <c r="B124" s="216"/>
      <c r="C124" s="217"/>
      <c r="D124" s="210" t="s">
        <v>156</v>
      </c>
      <c r="E124" s="218" t="s">
        <v>1</v>
      </c>
      <c r="F124" s="219" t="s">
        <v>530</v>
      </c>
      <c r="G124" s="217"/>
      <c r="H124" s="220">
        <v>1620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6" t="s">
        <v>156</v>
      </c>
      <c r="AU124" s="226" t="s">
        <v>76</v>
      </c>
      <c r="AV124" s="10" t="s">
        <v>85</v>
      </c>
      <c r="AW124" s="10" t="s">
        <v>32</v>
      </c>
      <c r="AX124" s="10" t="s">
        <v>76</v>
      </c>
      <c r="AY124" s="226" t="s">
        <v>150</v>
      </c>
    </row>
    <row r="125" s="10" customFormat="1">
      <c r="A125" s="10"/>
      <c r="B125" s="216"/>
      <c r="C125" s="217"/>
      <c r="D125" s="210" t="s">
        <v>156</v>
      </c>
      <c r="E125" s="218" t="s">
        <v>1</v>
      </c>
      <c r="F125" s="219" t="s">
        <v>531</v>
      </c>
      <c r="G125" s="217"/>
      <c r="H125" s="220">
        <v>450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26" t="s">
        <v>156</v>
      </c>
      <c r="AU125" s="226" t="s">
        <v>76</v>
      </c>
      <c r="AV125" s="10" t="s">
        <v>85</v>
      </c>
      <c r="AW125" s="10" t="s">
        <v>32</v>
      </c>
      <c r="AX125" s="10" t="s">
        <v>76</v>
      </c>
      <c r="AY125" s="226" t="s">
        <v>150</v>
      </c>
    </row>
    <row r="126" s="11" customFormat="1">
      <c r="A126" s="11"/>
      <c r="B126" s="238"/>
      <c r="C126" s="239"/>
      <c r="D126" s="210" t="s">
        <v>156</v>
      </c>
      <c r="E126" s="240" t="s">
        <v>1</v>
      </c>
      <c r="F126" s="241" t="s">
        <v>229</v>
      </c>
      <c r="G126" s="239"/>
      <c r="H126" s="242">
        <v>2070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48" t="s">
        <v>156</v>
      </c>
      <c r="AU126" s="248" t="s">
        <v>76</v>
      </c>
      <c r="AV126" s="11" t="s">
        <v>149</v>
      </c>
      <c r="AW126" s="11" t="s">
        <v>32</v>
      </c>
      <c r="AX126" s="11" t="s">
        <v>83</v>
      </c>
      <c r="AY126" s="248" t="s">
        <v>150</v>
      </c>
    </row>
    <row r="127" s="2" customFormat="1" ht="14.4" customHeight="1">
      <c r="A127" s="34"/>
      <c r="B127" s="35"/>
      <c r="C127" s="196" t="s">
        <v>85</v>
      </c>
      <c r="D127" s="196" t="s">
        <v>145</v>
      </c>
      <c r="E127" s="197" t="s">
        <v>532</v>
      </c>
      <c r="F127" s="198" t="s">
        <v>533</v>
      </c>
      <c r="G127" s="199" t="s">
        <v>148</v>
      </c>
      <c r="H127" s="200">
        <v>3.5</v>
      </c>
      <c r="I127" s="201"/>
      <c r="J127" s="202">
        <f>ROUND(I127*H127,2)</f>
        <v>0</v>
      </c>
      <c r="K127" s="203"/>
      <c r="L127" s="40"/>
      <c r="M127" s="204" t="s">
        <v>1</v>
      </c>
      <c r="N127" s="205" t="s">
        <v>41</v>
      </c>
      <c r="O127" s="87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8" t="s">
        <v>149</v>
      </c>
      <c r="AT127" s="208" t="s">
        <v>145</v>
      </c>
      <c r="AU127" s="208" t="s">
        <v>76</v>
      </c>
      <c r="AY127" s="13" t="s">
        <v>150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3" t="s">
        <v>83</v>
      </c>
      <c r="BK127" s="209">
        <f>ROUND(I127*H127,2)</f>
        <v>0</v>
      </c>
      <c r="BL127" s="13" t="s">
        <v>149</v>
      </c>
      <c r="BM127" s="208" t="s">
        <v>534</v>
      </c>
    </row>
    <row r="128" s="2" customFormat="1">
      <c r="A128" s="34"/>
      <c r="B128" s="35"/>
      <c r="C128" s="36"/>
      <c r="D128" s="210" t="s">
        <v>152</v>
      </c>
      <c r="E128" s="36"/>
      <c r="F128" s="211" t="s">
        <v>535</v>
      </c>
      <c r="G128" s="36"/>
      <c r="H128" s="36"/>
      <c r="I128" s="212"/>
      <c r="J128" s="36"/>
      <c r="K128" s="36"/>
      <c r="L128" s="40"/>
      <c r="M128" s="213"/>
      <c r="N128" s="214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152</v>
      </c>
      <c r="AU128" s="13" t="s">
        <v>76</v>
      </c>
    </row>
    <row r="129" s="2" customFormat="1">
      <c r="A129" s="34"/>
      <c r="B129" s="35"/>
      <c r="C129" s="36"/>
      <c r="D129" s="210" t="s">
        <v>154</v>
      </c>
      <c r="E129" s="36"/>
      <c r="F129" s="215" t="s">
        <v>536</v>
      </c>
      <c r="G129" s="36"/>
      <c r="H129" s="36"/>
      <c r="I129" s="212"/>
      <c r="J129" s="36"/>
      <c r="K129" s="36"/>
      <c r="L129" s="40"/>
      <c r="M129" s="213"/>
      <c r="N129" s="214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154</v>
      </c>
      <c r="AU129" s="13" t="s">
        <v>76</v>
      </c>
    </row>
    <row r="130" s="10" customFormat="1">
      <c r="A130" s="10"/>
      <c r="B130" s="216"/>
      <c r="C130" s="217"/>
      <c r="D130" s="210" t="s">
        <v>156</v>
      </c>
      <c r="E130" s="218" t="s">
        <v>1</v>
      </c>
      <c r="F130" s="219" t="s">
        <v>537</v>
      </c>
      <c r="G130" s="217"/>
      <c r="H130" s="220">
        <v>3.5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26" t="s">
        <v>156</v>
      </c>
      <c r="AU130" s="226" t="s">
        <v>76</v>
      </c>
      <c r="AV130" s="10" t="s">
        <v>85</v>
      </c>
      <c r="AW130" s="10" t="s">
        <v>32</v>
      </c>
      <c r="AX130" s="10" t="s">
        <v>83</v>
      </c>
      <c r="AY130" s="226" t="s">
        <v>150</v>
      </c>
    </row>
    <row r="131" s="2" customFormat="1" ht="14.4" customHeight="1">
      <c r="A131" s="34"/>
      <c r="B131" s="35"/>
      <c r="C131" s="196" t="s">
        <v>165</v>
      </c>
      <c r="D131" s="196" t="s">
        <v>145</v>
      </c>
      <c r="E131" s="197" t="s">
        <v>538</v>
      </c>
      <c r="F131" s="198" t="s">
        <v>539</v>
      </c>
      <c r="G131" s="199" t="s">
        <v>204</v>
      </c>
      <c r="H131" s="200">
        <v>1.6200000000000001</v>
      </c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41</v>
      </c>
      <c r="O131" s="87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8" t="s">
        <v>149</v>
      </c>
      <c r="AT131" s="208" t="s">
        <v>145</v>
      </c>
      <c r="AU131" s="208" t="s">
        <v>76</v>
      </c>
      <c r="AY131" s="13" t="s">
        <v>150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3" t="s">
        <v>83</v>
      </c>
      <c r="BK131" s="209">
        <f>ROUND(I131*H131,2)</f>
        <v>0</v>
      </c>
      <c r="BL131" s="13" t="s">
        <v>149</v>
      </c>
      <c r="BM131" s="208" t="s">
        <v>540</v>
      </c>
    </row>
    <row r="132" s="2" customFormat="1">
      <c r="A132" s="34"/>
      <c r="B132" s="35"/>
      <c r="C132" s="36"/>
      <c r="D132" s="210" t="s">
        <v>152</v>
      </c>
      <c r="E132" s="36"/>
      <c r="F132" s="211" t="s">
        <v>541</v>
      </c>
      <c r="G132" s="36"/>
      <c r="H132" s="36"/>
      <c r="I132" s="212"/>
      <c r="J132" s="36"/>
      <c r="K132" s="36"/>
      <c r="L132" s="40"/>
      <c r="M132" s="213"/>
      <c r="N132" s="214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152</v>
      </c>
      <c r="AU132" s="13" t="s">
        <v>76</v>
      </c>
    </row>
    <row r="133" s="2" customFormat="1">
      <c r="A133" s="34"/>
      <c r="B133" s="35"/>
      <c r="C133" s="36"/>
      <c r="D133" s="210" t="s">
        <v>154</v>
      </c>
      <c r="E133" s="36"/>
      <c r="F133" s="215" t="s">
        <v>542</v>
      </c>
      <c r="G133" s="36"/>
      <c r="H133" s="36"/>
      <c r="I133" s="212"/>
      <c r="J133" s="36"/>
      <c r="K133" s="36"/>
      <c r="L133" s="40"/>
      <c r="M133" s="213"/>
      <c r="N133" s="214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154</v>
      </c>
      <c r="AU133" s="13" t="s">
        <v>76</v>
      </c>
    </row>
    <row r="134" s="2" customFormat="1" ht="14.4" customHeight="1">
      <c r="A134" s="34"/>
      <c r="B134" s="35"/>
      <c r="C134" s="196" t="s">
        <v>149</v>
      </c>
      <c r="D134" s="196" t="s">
        <v>145</v>
      </c>
      <c r="E134" s="197" t="s">
        <v>146</v>
      </c>
      <c r="F134" s="198" t="s">
        <v>147</v>
      </c>
      <c r="G134" s="199" t="s">
        <v>148</v>
      </c>
      <c r="H134" s="200">
        <v>1134</v>
      </c>
      <c r="I134" s="201"/>
      <c r="J134" s="202">
        <f>ROUND(I134*H134,2)</f>
        <v>0</v>
      </c>
      <c r="K134" s="203"/>
      <c r="L134" s="40"/>
      <c r="M134" s="204" t="s">
        <v>1</v>
      </c>
      <c r="N134" s="205" t="s">
        <v>41</v>
      </c>
      <c r="O134" s="87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8" t="s">
        <v>149</v>
      </c>
      <c r="AT134" s="208" t="s">
        <v>145</v>
      </c>
      <c r="AU134" s="208" t="s">
        <v>76</v>
      </c>
      <c r="AY134" s="13" t="s">
        <v>150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3" t="s">
        <v>83</v>
      </c>
      <c r="BK134" s="209">
        <f>ROUND(I134*H134,2)</f>
        <v>0</v>
      </c>
      <c r="BL134" s="13" t="s">
        <v>149</v>
      </c>
      <c r="BM134" s="208" t="s">
        <v>543</v>
      </c>
    </row>
    <row r="135" s="2" customFormat="1">
      <c r="A135" s="34"/>
      <c r="B135" s="35"/>
      <c r="C135" s="36"/>
      <c r="D135" s="210" t="s">
        <v>152</v>
      </c>
      <c r="E135" s="36"/>
      <c r="F135" s="211" t="s">
        <v>153</v>
      </c>
      <c r="G135" s="36"/>
      <c r="H135" s="36"/>
      <c r="I135" s="212"/>
      <c r="J135" s="36"/>
      <c r="K135" s="36"/>
      <c r="L135" s="40"/>
      <c r="M135" s="213"/>
      <c r="N135" s="214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152</v>
      </c>
      <c r="AU135" s="13" t="s">
        <v>76</v>
      </c>
    </row>
    <row r="136" s="2" customFormat="1">
      <c r="A136" s="34"/>
      <c r="B136" s="35"/>
      <c r="C136" s="36"/>
      <c r="D136" s="210" t="s">
        <v>154</v>
      </c>
      <c r="E136" s="36"/>
      <c r="F136" s="215" t="s">
        <v>155</v>
      </c>
      <c r="G136" s="36"/>
      <c r="H136" s="36"/>
      <c r="I136" s="212"/>
      <c r="J136" s="36"/>
      <c r="K136" s="36"/>
      <c r="L136" s="40"/>
      <c r="M136" s="213"/>
      <c r="N136" s="214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154</v>
      </c>
      <c r="AU136" s="13" t="s">
        <v>76</v>
      </c>
    </row>
    <row r="137" s="10" customFormat="1">
      <c r="A137" s="10"/>
      <c r="B137" s="216"/>
      <c r="C137" s="217"/>
      <c r="D137" s="210" t="s">
        <v>156</v>
      </c>
      <c r="E137" s="218" t="s">
        <v>1</v>
      </c>
      <c r="F137" s="219" t="s">
        <v>544</v>
      </c>
      <c r="G137" s="217"/>
      <c r="H137" s="220">
        <v>1134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6" t="s">
        <v>156</v>
      </c>
      <c r="AU137" s="226" t="s">
        <v>76</v>
      </c>
      <c r="AV137" s="10" t="s">
        <v>85</v>
      </c>
      <c r="AW137" s="10" t="s">
        <v>32</v>
      </c>
      <c r="AX137" s="10" t="s">
        <v>83</v>
      </c>
      <c r="AY137" s="226" t="s">
        <v>150</v>
      </c>
    </row>
    <row r="138" s="2" customFormat="1" ht="14.4" customHeight="1">
      <c r="A138" s="34"/>
      <c r="B138" s="35"/>
      <c r="C138" s="227" t="s">
        <v>177</v>
      </c>
      <c r="D138" s="227" t="s">
        <v>158</v>
      </c>
      <c r="E138" s="228" t="s">
        <v>159</v>
      </c>
      <c r="F138" s="229" t="s">
        <v>160</v>
      </c>
      <c r="G138" s="230" t="s">
        <v>161</v>
      </c>
      <c r="H138" s="231">
        <v>1617.0840000000001</v>
      </c>
      <c r="I138" s="232"/>
      <c r="J138" s="233">
        <f>ROUND(I138*H138,2)</f>
        <v>0</v>
      </c>
      <c r="K138" s="234"/>
      <c r="L138" s="235"/>
      <c r="M138" s="236" t="s">
        <v>1</v>
      </c>
      <c r="N138" s="237" t="s">
        <v>41</v>
      </c>
      <c r="O138" s="87"/>
      <c r="P138" s="206">
        <f>O138*H138</f>
        <v>0</v>
      </c>
      <c r="Q138" s="206">
        <v>1</v>
      </c>
      <c r="R138" s="206">
        <f>Q138*H138</f>
        <v>1617.0840000000001</v>
      </c>
      <c r="S138" s="206">
        <v>0</v>
      </c>
      <c r="T138" s="20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8" t="s">
        <v>162</v>
      </c>
      <c r="AT138" s="208" t="s">
        <v>158</v>
      </c>
      <c r="AU138" s="208" t="s">
        <v>76</v>
      </c>
      <c r="AY138" s="13" t="s">
        <v>150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3" t="s">
        <v>83</v>
      </c>
      <c r="BK138" s="209">
        <f>ROUND(I138*H138,2)</f>
        <v>0</v>
      </c>
      <c r="BL138" s="13" t="s">
        <v>162</v>
      </c>
      <c r="BM138" s="208" t="s">
        <v>545</v>
      </c>
    </row>
    <row r="139" s="2" customFormat="1">
      <c r="A139" s="34"/>
      <c r="B139" s="35"/>
      <c r="C139" s="36"/>
      <c r="D139" s="210" t="s">
        <v>152</v>
      </c>
      <c r="E139" s="36"/>
      <c r="F139" s="211" t="s">
        <v>160</v>
      </c>
      <c r="G139" s="36"/>
      <c r="H139" s="36"/>
      <c r="I139" s="212"/>
      <c r="J139" s="36"/>
      <c r="K139" s="36"/>
      <c r="L139" s="40"/>
      <c r="M139" s="213"/>
      <c r="N139" s="214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152</v>
      </c>
      <c r="AU139" s="13" t="s">
        <v>76</v>
      </c>
    </row>
    <row r="140" s="10" customFormat="1">
      <c r="A140" s="10"/>
      <c r="B140" s="216"/>
      <c r="C140" s="217"/>
      <c r="D140" s="210" t="s">
        <v>156</v>
      </c>
      <c r="E140" s="218" t="s">
        <v>1</v>
      </c>
      <c r="F140" s="219" t="s">
        <v>546</v>
      </c>
      <c r="G140" s="217"/>
      <c r="H140" s="220">
        <v>1617.0840000000001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26" t="s">
        <v>156</v>
      </c>
      <c r="AU140" s="226" t="s">
        <v>76</v>
      </c>
      <c r="AV140" s="10" t="s">
        <v>85</v>
      </c>
      <c r="AW140" s="10" t="s">
        <v>32</v>
      </c>
      <c r="AX140" s="10" t="s">
        <v>83</v>
      </c>
      <c r="AY140" s="226" t="s">
        <v>150</v>
      </c>
    </row>
    <row r="141" s="2" customFormat="1" ht="14.4" customHeight="1">
      <c r="A141" s="34"/>
      <c r="B141" s="35"/>
      <c r="C141" s="196" t="s">
        <v>182</v>
      </c>
      <c r="D141" s="196" t="s">
        <v>145</v>
      </c>
      <c r="E141" s="197" t="s">
        <v>547</v>
      </c>
      <c r="F141" s="198" t="s">
        <v>548</v>
      </c>
      <c r="G141" s="199" t="s">
        <v>168</v>
      </c>
      <c r="H141" s="200">
        <v>14</v>
      </c>
      <c r="I141" s="201"/>
      <c r="J141" s="202">
        <f>ROUND(I141*H141,2)</f>
        <v>0</v>
      </c>
      <c r="K141" s="203"/>
      <c r="L141" s="40"/>
      <c r="M141" s="204" t="s">
        <v>1</v>
      </c>
      <c r="N141" s="205" t="s">
        <v>41</v>
      </c>
      <c r="O141" s="87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8" t="s">
        <v>149</v>
      </c>
      <c r="AT141" s="208" t="s">
        <v>145</v>
      </c>
      <c r="AU141" s="208" t="s">
        <v>76</v>
      </c>
      <c r="AY141" s="13" t="s">
        <v>150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3" t="s">
        <v>83</v>
      </c>
      <c r="BK141" s="209">
        <f>ROUND(I141*H141,2)</f>
        <v>0</v>
      </c>
      <c r="BL141" s="13" t="s">
        <v>149</v>
      </c>
      <c r="BM141" s="208" t="s">
        <v>549</v>
      </c>
    </row>
    <row r="142" s="2" customFormat="1">
      <c r="A142" s="34"/>
      <c r="B142" s="35"/>
      <c r="C142" s="36"/>
      <c r="D142" s="210" t="s">
        <v>152</v>
      </c>
      <c r="E142" s="36"/>
      <c r="F142" s="211" t="s">
        <v>550</v>
      </c>
      <c r="G142" s="36"/>
      <c r="H142" s="36"/>
      <c r="I142" s="212"/>
      <c r="J142" s="36"/>
      <c r="K142" s="36"/>
      <c r="L142" s="40"/>
      <c r="M142" s="213"/>
      <c r="N142" s="214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152</v>
      </c>
      <c r="AU142" s="13" t="s">
        <v>76</v>
      </c>
    </row>
    <row r="143" s="2" customFormat="1">
      <c r="A143" s="34"/>
      <c r="B143" s="35"/>
      <c r="C143" s="36"/>
      <c r="D143" s="210" t="s">
        <v>154</v>
      </c>
      <c r="E143" s="36"/>
      <c r="F143" s="215" t="s">
        <v>551</v>
      </c>
      <c r="G143" s="36"/>
      <c r="H143" s="36"/>
      <c r="I143" s="212"/>
      <c r="J143" s="36"/>
      <c r="K143" s="36"/>
      <c r="L143" s="40"/>
      <c r="M143" s="213"/>
      <c r="N143" s="214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154</v>
      </c>
      <c r="AU143" s="13" t="s">
        <v>76</v>
      </c>
    </row>
    <row r="144" s="2" customFormat="1">
      <c r="A144" s="34"/>
      <c r="B144" s="35"/>
      <c r="C144" s="36"/>
      <c r="D144" s="210" t="s">
        <v>208</v>
      </c>
      <c r="E144" s="36"/>
      <c r="F144" s="215" t="s">
        <v>552</v>
      </c>
      <c r="G144" s="36"/>
      <c r="H144" s="36"/>
      <c r="I144" s="212"/>
      <c r="J144" s="36"/>
      <c r="K144" s="36"/>
      <c r="L144" s="40"/>
      <c r="M144" s="213"/>
      <c r="N144" s="214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208</v>
      </c>
      <c r="AU144" s="13" t="s">
        <v>76</v>
      </c>
    </row>
    <row r="145" s="2" customFormat="1" ht="14.4" customHeight="1">
      <c r="A145" s="34"/>
      <c r="B145" s="35"/>
      <c r="C145" s="196" t="s">
        <v>189</v>
      </c>
      <c r="D145" s="196" t="s">
        <v>145</v>
      </c>
      <c r="E145" s="197" t="s">
        <v>553</v>
      </c>
      <c r="F145" s="198" t="s">
        <v>554</v>
      </c>
      <c r="G145" s="199" t="s">
        <v>168</v>
      </c>
      <c r="H145" s="200">
        <v>655</v>
      </c>
      <c r="I145" s="201"/>
      <c r="J145" s="202">
        <f>ROUND(I145*H145,2)</f>
        <v>0</v>
      </c>
      <c r="K145" s="203"/>
      <c r="L145" s="40"/>
      <c r="M145" s="204" t="s">
        <v>1</v>
      </c>
      <c r="N145" s="205" t="s">
        <v>41</v>
      </c>
      <c r="O145" s="87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8" t="s">
        <v>149</v>
      </c>
      <c r="AT145" s="208" t="s">
        <v>145</v>
      </c>
      <c r="AU145" s="208" t="s">
        <v>76</v>
      </c>
      <c r="AY145" s="13" t="s">
        <v>150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3" t="s">
        <v>83</v>
      </c>
      <c r="BK145" s="209">
        <f>ROUND(I145*H145,2)</f>
        <v>0</v>
      </c>
      <c r="BL145" s="13" t="s">
        <v>149</v>
      </c>
      <c r="BM145" s="208" t="s">
        <v>555</v>
      </c>
    </row>
    <row r="146" s="2" customFormat="1">
      <c r="A146" s="34"/>
      <c r="B146" s="35"/>
      <c r="C146" s="36"/>
      <c r="D146" s="210" t="s">
        <v>152</v>
      </c>
      <c r="E146" s="36"/>
      <c r="F146" s="211" t="s">
        <v>556</v>
      </c>
      <c r="G146" s="36"/>
      <c r="H146" s="36"/>
      <c r="I146" s="212"/>
      <c r="J146" s="36"/>
      <c r="K146" s="36"/>
      <c r="L146" s="40"/>
      <c r="M146" s="213"/>
      <c r="N146" s="214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152</v>
      </c>
      <c r="AU146" s="13" t="s">
        <v>76</v>
      </c>
    </row>
    <row r="147" s="2" customFormat="1">
      <c r="A147" s="34"/>
      <c r="B147" s="35"/>
      <c r="C147" s="36"/>
      <c r="D147" s="210" t="s">
        <v>154</v>
      </c>
      <c r="E147" s="36"/>
      <c r="F147" s="215" t="s">
        <v>557</v>
      </c>
      <c r="G147" s="36"/>
      <c r="H147" s="36"/>
      <c r="I147" s="212"/>
      <c r="J147" s="36"/>
      <c r="K147" s="36"/>
      <c r="L147" s="40"/>
      <c r="M147" s="213"/>
      <c r="N147" s="214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154</v>
      </c>
      <c r="AU147" s="13" t="s">
        <v>76</v>
      </c>
    </row>
    <row r="148" s="2" customFormat="1" ht="14.4" customHeight="1">
      <c r="A148" s="34"/>
      <c r="B148" s="35"/>
      <c r="C148" s="196" t="s">
        <v>174</v>
      </c>
      <c r="D148" s="196" t="s">
        <v>145</v>
      </c>
      <c r="E148" s="197" t="s">
        <v>558</v>
      </c>
      <c r="F148" s="198" t="s">
        <v>559</v>
      </c>
      <c r="G148" s="199" t="s">
        <v>560</v>
      </c>
      <c r="H148" s="200">
        <v>1352</v>
      </c>
      <c r="I148" s="201"/>
      <c r="J148" s="202">
        <f>ROUND(I148*H148,2)</f>
        <v>0</v>
      </c>
      <c r="K148" s="203"/>
      <c r="L148" s="40"/>
      <c r="M148" s="204" t="s">
        <v>1</v>
      </c>
      <c r="N148" s="205" t="s">
        <v>41</v>
      </c>
      <c r="O148" s="87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8" t="s">
        <v>149</v>
      </c>
      <c r="AT148" s="208" t="s">
        <v>145</v>
      </c>
      <c r="AU148" s="208" t="s">
        <v>76</v>
      </c>
      <c r="AY148" s="13" t="s">
        <v>150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3" t="s">
        <v>83</v>
      </c>
      <c r="BK148" s="209">
        <f>ROUND(I148*H148,2)</f>
        <v>0</v>
      </c>
      <c r="BL148" s="13" t="s">
        <v>149</v>
      </c>
      <c r="BM148" s="208" t="s">
        <v>561</v>
      </c>
    </row>
    <row r="149" s="2" customFormat="1">
      <c r="A149" s="34"/>
      <c r="B149" s="35"/>
      <c r="C149" s="36"/>
      <c r="D149" s="210" t="s">
        <v>152</v>
      </c>
      <c r="E149" s="36"/>
      <c r="F149" s="211" t="s">
        <v>562</v>
      </c>
      <c r="G149" s="36"/>
      <c r="H149" s="36"/>
      <c r="I149" s="212"/>
      <c r="J149" s="36"/>
      <c r="K149" s="36"/>
      <c r="L149" s="40"/>
      <c r="M149" s="213"/>
      <c r="N149" s="214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152</v>
      </c>
      <c r="AU149" s="13" t="s">
        <v>76</v>
      </c>
    </row>
    <row r="150" s="2" customFormat="1">
      <c r="A150" s="34"/>
      <c r="B150" s="35"/>
      <c r="C150" s="36"/>
      <c r="D150" s="210" t="s">
        <v>154</v>
      </c>
      <c r="E150" s="36"/>
      <c r="F150" s="215" t="s">
        <v>563</v>
      </c>
      <c r="G150" s="36"/>
      <c r="H150" s="36"/>
      <c r="I150" s="212"/>
      <c r="J150" s="36"/>
      <c r="K150" s="36"/>
      <c r="L150" s="40"/>
      <c r="M150" s="213"/>
      <c r="N150" s="214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154</v>
      </c>
      <c r="AU150" s="13" t="s">
        <v>76</v>
      </c>
    </row>
    <row r="151" s="10" customFormat="1">
      <c r="A151" s="10"/>
      <c r="B151" s="216"/>
      <c r="C151" s="217"/>
      <c r="D151" s="210" t="s">
        <v>156</v>
      </c>
      <c r="E151" s="218" t="s">
        <v>1</v>
      </c>
      <c r="F151" s="219" t="s">
        <v>564</v>
      </c>
      <c r="G151" s="217"/>
      <c r="H151" s="220">
        <v>1352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26" t="s">
        <v>156</v>
      </c>
      <c r="AU151" s="226" t="s">
        <v>76</v>
      </c>
      <c r="AV151" s="10" t="s">
        <v>85</v>
      </c>
      <c r="AW151" s="10" t="s">
        <v>32</v>
      </c>
      <c r="AX151" s="10" t="s">
        <v>83</v>
      </c>
      <c r="AY151" s="226" t="s">
        <v>150</v>
      </c>
    </row>
    <row r="152" s="2" customFormat="1" ht="14.4" customHeight="1">
      <c r="A152" s="34"/>
      <c r="B152" s="35"/>
      <c r="C152" s="227" t="s">
        <v>201</v>
      </c>
      <c r="D152" s="227" t="s">
        <v>158</v>
      </c>
      <c r="E152" s="228" t="s">
        <v>172</v>
      </c>
      <c r="F152" s="229" t="s">
        <v>173</v>
      </c>
      <c r="G152" s="230" t="s">
        <v>168</v>
      </c>
      <c r="H152" s="231">
        <v>5380</v>
      </c>
      <c r="I152" s="232"/>
      <c r="J152" s="233">
        <f>ROUND(I152*H152,2)</f>
        <v>0</v>
      </c>
      <c r="K152" s="234"/>
      <c r="L152" s="235"/>
      <c r="M152" s="236" t="s">
        <v>1</v>
      </c>
      <c r="N152" s="237" t="s">
        <v>41</v>
      </c>
      <c r="O152" s="87"/>
      <c r="P152" s="206">
        <f>O152*H152</f>
        <v>0</v>
      </c>
      <c r="Q152" s="206">
        <v>0.00123</v>
      </c>
      <c r="R152" s="206">
        <f>Q152*H152</f>
        <v>6.6173999999999999</v>
      </c>
      <c r="S152" s="206">
        <v>0</v>
      </c>
      <c r="T152" s="20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8" t="s">
        <v>174</v>
      </c>
      <c r="AT152" s="208" t="s">
        <v>158</v>
      </c>
      <c r="AU152" s="208" t="s">
        <v>76</v>
      </c>
      <c r="AY152" s="13" t="s">
        <v>150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3" t="s">
        <v>83</v>
      </c>
      <c r="BK152" s="209">
        <f>ROUND(I152*H152,2)</f>
        <v>0</v>
      </c>
      <c r="BL152" s="13" t="s">
        <v>149</v>
      </c>
      <c r="BM152" s="208" t="s">
        <v>565</v>
      </c>
    </row>
    <row r="153" s="2" customFormat="1">
      <c r="A153" s="34"/>
      <c r="B153" s="35"/>
      <c r="C153" s="36"/>
      <c r="D153" s="210" t="s">
        <v>152</v>
      </c>
      <c r="E153" s="36"/>
      <c r="F153" s="211" t="s">
        <v>173</v>
      </c>
      <c r="G153" s="36"/>
      <c r="H153" s="36"/>
      <c r="I153" s="212"/>
      <c r="J153" s="36"/>
      <c r="K153" s="36"/>
      <c r="L153" s="40"/>
      <c r="M153" s="213"/>
      <c r="N153" s="214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152</v>
      </c>
      <c r="AU153" s="13" t="s">
        <v>76</v>
      </c>
    </row>
    <row r="154" s="10" customFormat="1">
      <c r="A154" s="10"/>
      <c r="B154" s="216"/>
      <c r="C154" s="217"/>
      <c r="D154" s="210" t="s">
        <v>156</v>
      </c>
      <c r="E154" s="218" t="s">
        <v>1</v>
      </c>
      <c r="F154" s="219" t="s">
        <v>566</v>
      </c>
      <c r="G154" s="217"/>
      <c r="H154" s="220">
        <v>5380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6" t="s">
        <v>156</v>
      </c>
      <c r="AU154" s="226" t="s">
        <v>76</v>
      </c>
      <c r="AV154" s="10" t="s">
        <v>85</v>
      </c>
      <c r="AW154" s="10" t="s">
        <v>32</v>
      </c>
      <c r="AX154" s="10" t="s">
        <v>83</v>
      </c>
      <c r="AY154" s="226" t="s">
        <v>150</v>
      </c>
    </row>
    <row r="155" s="2" customFormat="1" ht="14.4" customHeight="1">
      <c r="A155" s="34"/>
      <c r="B155" s="35"/>
      <c r="C155" s="227" t="s">
        <v>210</v>
      </c>
      <c r="D155" s="227" t="s">
        <v>158</v>
      </c>
      <c r="E155" s="228" t="s">
        <v>178</v>
      </c>
      <c r="F155" s="229" t="s">
        <v>179</v>
      </c>
      <c r="G155" s="230" t="s">
        <v>168</v>
      </c>
      <c r="H155" s="231">
        <v>1372</v>
      </c>
      <c r="I155" s="232"/>
      <c r="J155" s="233">
        <f>ROUND(I155*H155,2)</f>
        <v>0</v>
      </c>
      <c r="K155" s="234"/>
      <c r="L155" s="235"/>
      <c r="M155" s="236" t="s">
        <v>1</v>
      </c>
      <c r="N155" s="237" t="s">
        <v>41</v>
      </c>
      <c r="O155" s="87"/>
      <c r="P155" s="206">
        <f>O155*H155</f>
        <v>0</v>
      </c>
      <c r="Q155" s="206">
        <v>0.00018000000000000001</v>
      </c>
      <c r="R155" s="206">
        <f>Q155*H155</f>
        <v>0.24696000000000001</v>
      </c>
      <c r="S155" s="206">
        <v>0</v>
      </c>
      <c r="T155" s="20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8" t="s">
        <v>174</v>
      </c>
      <c r="AT155" s="208" t="s">
        <v>158</v>
      </c>
      <c r="AU155" s="208" t="s">
        <v>76</v>
      </c>
      <c r="AY155" s="13" t="s">
        <v>150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3" t="s">
        <v>83</v>
      </c>
      <c r="BK155" s="209">
        <f>ROUND(I155*H155,2)</f>
        <v>0</v>
      </c>
      <c r="BL155" s="13" t="s">
        <v>149</v>
      </c>
      <c r="BM155" s="208" t="s">
        <v>567</v>
      </c>
    </row>
    <row r="156" s="2" customFormat="1">
      <c r="A156" s="34"/>
      <c r="B156" s="35"/>
      <c r="C156" s="36"/>
      <c r="D156" s="210" t="s">
        <v>152</v>
      </c>
      <c r="E156" s="36"/>
      <c r="F156" s="211" t="s">
        <v>179</v>
      </c>
      <c r="G156" s="36"/>
      <c r="H156" s="36"/>
      <c r="I156" s="212"/>
      <c r="J156" s="36"/>
      <c r="K156" s="36"/>
      <c r="L156" s="40"/>
      <c r="M156" s="213"/>
      <c r="N156" s="214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152</v>
      </c>
      <c r="AU156" s="13" t="s">
        <v>76</v>
      </c>
    </row>
    <row r="157" s="10" customFormat="1">
      <c r="A157" s="10"/>
      <c r="B157" s="216"/>
      <c r="C157" s="217"/>
      <c r="D157" s="210" t="s">
        <v>156</v>
      </c>
      <c r="E157" s="218" t="s">
        <v>1</v>
      </c>
      <c r="F157" s="219" t="s">
        <v>568</v>
      </c>
      <c r="G157" s="217"/>
      <c r="H157" s="220">
        <v>1372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26" t="s">
        <v>156</v>
      </c>
      <c r="AU157" s="226" t="s">
        <v>76</v>
      </c>
      <c r="AV157" s="10" t="s">
        <v>85</v>
      </c>
      <c r="AW157" s="10" t="s">
        <v>32</v>
      </c>
      <c r="AX157" s="10" t="s">
        <v>83</v>
      </c>
      <c r="AY157" s="226" t="s">
        <v>150</v>
      </c>
    </row>
    <row r="158" s="2" customFormat="1" ht="14.4" customHeight="1">
      <c r="A158" s="34"/>
      <c r="B158" s="35"/>
      <c r="C158" s="196" t="s">
        <v>216</v>
      </c>
      <c r="D158" s="196" t="s">
        <v>145</v>
      </c>
      <c r="E158" s="197" t="s">
        <v>183</v>
      </c>
      <c r="F158" s="198" t="s">
        <v>184</v>
      </c>
      <c r="G158" s="199" t="s">
        <v>185</v>
      </c>
      <c r="H158" s="200">
        <v>105</v>
      </c>
      <c r="I158" s="201"/>
      <c r="J158" s="202">
        <f>ROUND(I158*H158,2)</f>
        <v>0</v>
      </c>
      <c r="K158" s="203"/>
      <c r="L158" s="40"/>
      <c r="M158" s="204" t="s">
        <v>1</v>
      </c>
      <c r="N158" s="205" t="s">
        <v>41</v>
      </c>
      <c r="O158" s="87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8" t="s">
        <v>149</v>
      </c>
      <c r="AT158" s="208" t="s">
        <v>145</v>
      </c>
      <c r="AU158" s="208" t="s">
        <v>76</v>
      </c>
      <c r="AY158" s="13" t="s">
        <v>150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3" t="s">
        <v>83</v>
      </c>
      <c r="BK158" s="209">
        <f>ROUND(I158*H158,2)</f>
        <v>0</v>
      </c>
      <c r="BL158" s="13" t="s">
        <v>149</v>
      </c>
      <c r="BM158" s="208" t="s">
        <v>569</v>
      </c>
    </row>
    <row r="159" s="2" customFormat="1">
      <c r="A159" s="34"/>
      <c r="B159" s="35"/>
      <c r="C159" s="36"/>
      <c r="D159" s="210" t="s">
        <v>152</v>
      </c>
      <c r="E159" s="36"/>
      <c r="F159" s="211" t="s">
        <v>187</v>
      </c>
      <c r="G159" s="36"/>
      <c r="H159" s="36"/>
      <c r="I159" s="212"/>
      <c r="J159" s="36"/>
      <c r="K159" s="36"/>
      <c r="L159" s="40"/>
      <c r="M159" s="213"/>
      <c r="N159" s="214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152</v>
      </c>
      <c r="AU159" s="13" t="s">
        <v>76</v>
      </c>
    </row>
    <row r="160" s="2" customFormat="1">
      <c r="A160" s="34"/>
      <c r="B160" s="35"/>
      <c r="C160" s="36"/>
      <c r="D160" s="210" t="s">
        <v>154</v>
      </c>
      <c r="E160" s="36"/>
      <c r="F160" s="215" t="s">
        <v>188</v>
      </c>
      <c r="G160" s="36"/>
      <c r="H160" s="36"/>
      <c r="I160" s="212"/>
      <c r="J160" s="36"/>
      <c r="K160" s="36"/>
      <c r="L160" s="40"/>
      <c r="M160" s="213"/>
      <c r="N160" s="214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154</v>
      </c>
      <c r="AU160" s="13" t="s">
        <v>76</v>
      </c>
    </row>
    <row r="161" s="10" customFormat="1">
      <c r="A161" s="10"/>
      <c r="B161" s="216"/>
      <c r="C161" s="217"/>
      <c r="D161" s="210" t="s">
        <v>156</v>
      </c>
      <c r="E161" s="218" t="s">
        <v>1</v>
      </c>
      <c r="F161" s="219" t="s">
        <v>570</v>
      </c>
      <c r="G161" s="217"/>
      <c r="H161" s="220">
        <v>60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26" t="s">
        <v>156</v>
      </c>
      <c r="AU161" s="226" t="s">
        <v>76</v>
      </c>
      <c r="AV161" s="10" t="s">
        <v>85</v>
      </c>
      <c r="AW161" s="10" t="s">
        <v>32</v>
      </c>
      <c r="AX161" s="10" t="s">
        <v>76</v>
      </c>
      <c r="AY161" s="226" t="s">
        <v>150</v>
      </c>
    </row>
    <row r="162" s="10" customFormat="1">
      <c r="A162" s="10"/>
      <c r="B162" s="216"/>
      <c r="C162" s="217"/>
      <c r="D162" s="210" t="s">
        <v>156</v>
      </c>
      <c r="E162" s="218" t="s">
        <v>1</v>
      </c>
      <c r="F162" s="219" t="s">
        <v>571</v>
      </c>
      <c r="G162" s="217"/>
      <c r="H162" s="220">
        <v>25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26" t="s">
        <v>156</v>
      </c>
      <c r="AU162" s="226" t="s">
        <v>76</v>
      </c>
      <c r="AV162" s="10" t="s">
        <v>85</v>
      </c>
      <c r="AW162" s="10" t="s">
        <v>32</v>
      </c>
      <c r="AX162" s="10" t="s">
        <v>76</v>
      </c>
      <c r="AY162" s="226" t="s">
        <v>150</v>
      </c>
    </row>
    <row r="163" s="10" customFormat="1">
      <c r="A163" s="10"/>
      <c r="B163" s="216"/>
      <c r="C163" s="217"/>
      <c r="D163" s="210" t="s">
        <v>156</v>
      </c>
      <c r="E163" s="218" t="s">
        <v>1</v>
      </c>
      <c r="F163" s="219" t="s">
        <v>572</v>
      </c>
      <c r="G163" s="217"/>
      <c r="H163" s="220">
        <v>20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26" t="s">
        <v>156</v>
      </c>
      <c r="AU163" s="226" t="s">
        <v>76</v>
      </c>
      <c r="AV163" s="10" t="s">
        <v>85</v>
      </c>
      <c r="AW163" s="10" t="s">
        <v>32</v>
      </c>
      <c r="AX163" s="10" t="s">
        <v>76</v>
      </c>
      <c r="AY163" s="226" t="s">
        <v>150</v>
      </c>
    </row>
    <row r="164" s="11" customFormat="1">
      <c r="A164" s="11"/>
      <c r="B164" s="238"/>
      <c r="C164" s="239"/>
      <c r="D164" s="210" t="s">
        <v>156</v>
      </c>
      <c r="E164" s="240" t="s">
        <v>1</v>
      </c>
      <c r="F164" s="241" t="s">
        <v>229</v>
      </c>
      <c r="G164" s="239"/>
      <c r="H164" s="242">
        <v>105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T164" s="248" t="s">
        <v>156</v>
      </c>
      <c r="AU164" s="248" t="s">
        <v>76</v>
      </c>
      <c r="AV164" s="11" t="s">
        <v>149</v>
      </c>
      <c r="AW164" s="11" t="s">
        <v>32</v>
      </c>
      <c r="AX164" s="11" t="s">
        <v>83</v>
      </c>
      <c r="AY164" s="248" t="s">
        <v>150</v>
      </c>
    </row>
    <row r="165" s="2" customFormat="1" ht="14.4" customHeight="1">
      <c r="A165" s="34"/>
      <c r="B165" s="35"/>
      <c r="C165" s="196" t="s">
        <v>222</v>
      </c>
      <c r="D165" s="196" t="s">
        <v>145</v>
      </c>
      <c r="E165" s="197" t="s">
        <v>202</v>
      </c>
      <c r="F165" s="198" t="s">
        <v>203</v>
      </c>
      <c r="G165" s="199" t="s">
        <v>204</v>
      </c>
      <c r="H165" s="200">
        <v>1.6499999999999999</v>
      </c>
      <c r="I165" s="201"/>
      <c r="J165" s="202">
        <f>ROUND(I165*H165,2)</f>
        <v>0</v>
      </c>
      <c r="K165" s="203"/>
      <c r="L165" s="40"/>
      <c r="M165" s="204" t="s">
        <v>1</v>
      </c>
      <c r="N165" s="205" t="s">
        <v>41</v>
      </c>
      <c r="O165" s="87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8" t="s">
        <v>149</v>
      </c>
      <c r="AT165" s="208" t="s">
        <v>145</v>
      </c>
      <c r="AU165" s="208" t="s">
        <v>76</v>
      </c>
      <c r="AY165" s="13" t="s">
        <v>150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3" t="s">
        <v>83</v>
      </c>
      <c r="BK165" s="209">
        <f>ROUND(I165*H165,2)</f>
        <v>0</v>
      </c>
      <c r="BL165" s="13" t="s">
        <v>149</v>
      </c>
      <c r="BM165" s="208" t="s">
        <v>573</v>
      </c>
    </row>
    <row r="166" s="2" customFormat="1">
      <c r="A166" s="34"/>
      <c r="B166" s="35"/>
      <c r="C166" s="36"/>
      <c r="D166" s="210" t="s">
        <v>152</v>
      </c>
      <c r="E166" s="36"/>
      <c r="F166" s="211" t="s">
        <v>206</v>
      </c>
      <c r="G166" s="36"/>
      <c r="H166" s="36"/>
      <c r="I166" s="212"/>
      <c r="J166" s="36"/>
      <c r="K166" s="36"/>
      <c r="L166" s="40"/>
      <c r="M166" s="213"/>
      <c r="N166" s="214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152</v>
      </c>
      <c r="AU166" s="13" t="s">
        <v>76</v>
      </c>
    </row>
    <row r="167" s="2" customFormat="1">
      <c r="A167" s="34"/>
      <c r="B167" s="35"/>
      <c r="C167" s="36"/>
      <c r="D167" s="210" t="s">
        <v>154</v>
      </c>
      <c r="E167" s="36"/>
      <c r="F167" s="215" t="s">
        <v>207</v>
      </c>
      <c r="G167" s="36"/>
      <c r="H167" s="36"/>
      <c r="I167" s="212"/>
      <c r="J167" s="36"/>
      <c r="K167" s="36"/>
      <c r="L167" s="40"/>
      <c r="M167" s="213"/>
      <c r="N167" s="214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154</v>
      </c>
      <c r="AU167" s="13" t="s">
        <v>76</v>
      </c>
    </row>
    <row r="168" s="2" customFormat="1">
      <c r="A168" s="34"/>
      <c r="B168" s="35"/>
      <c r="C168" s="36"/>
      <c r="D168" s="210" t="s">
        <v>208</v>
      </c>
      <c r="E168" s="36"/>
      <c r="F168" s="215" t="s">
        <v>209</v>
      </c>
      <c r="G168" s="36"/>
      <c r="H168" s="36"/>
      <c r="I168" s="212"/>
      <c r="J168" s="36"/>
      <c r="K168" s="36"/>
      <c r="L168" s="40"/>
      <c r="M168" s="213"/>
      <c r="N168" s="214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208</v>
      </c>
      <c r="AU168" s="13" t="s">
        <v>76</v>
      </c>
    </row>
    <row r="169" s="2" customFormat="1" ht="14.4" customHeight="1">
      <c r="A169" s="34"/>
      <c r="B169" s="35"/>
      <c r="C169" s="196" t="s">
        <v>230</v>
      </c>
      <c r="D169" s="196" t="s">
        <v>145</v>
      </c>
      <c r="E169" s="197" t="s">
        <v>211</v>
      </c>
      <c r="F169" s="198" t="s">
        <v>212</v>
      </c>
      <c r="G169" s="199" t="s">
        <v>204</v>
      </c>
      <c r="H169" s="200">
        <v>1.6499999999999999</v>
      </c>
      <c r="I169" s="201"/>
      <c r="J169" s="202">
        <f>ROUND(I169*H169,2)</f>
        <v>0</v>
      </c>
      <c r="K169" s="203"/>
      <c r="L169" s="40"/>
      <c r="M169" s="204" t="s">
        <v>1</v>
      </c>
      <c r="N169" s="205" t="s">
        <v>41</v>
      </c>
      <c r="O169" s="87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8" t="s">
        <v>149</v>
      </c>
      <c r="AT169" s="208" t="s">
        <v>145</v>
      </c>
      <c r="AU169" s="208" t="s">
        <v>76</v>
      </c>
      <c r="AY169" s="13" t="s">
        <v>150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3" t="s">
        <v>83</v>
      </c>
      <c r="BK169" s="209">
        <f>ROUND(I169*H169,2)</f>
        <v>0</v>
      </c>
      <c r="BL169" s="13" t="s">
        <v>149</v>
      </c>
      <c r="BM169" s="208" t="s">
        <v>574</v>
      </c>
    </row>
    <row r="170" s="2" customFormat="1">
      <c r="A170" s="34"/>
      <c r="B170" s="35"/>
      <c r="C170" s="36"/>
      <c r="D170" s="210" t="s">
        <v>152</v>
      </c>
      <c r="E170" s="36"/>
      <c r="F170" s="211" t="s">
        <v>214</v>
      </c>
      <c r="G170" s="36"/>
      <c r="H170" s="36"/>
      <c r="I170" s="212"/>
      <c r="J170" s="36"/>
      <c r="K170" s="36"/>
      <c r="L170" s="40"/>
      <c r="M170" s="213"/>
      <c r="N170" s="214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152</v>
      </c>
      <c r="AU170" s="13" t="s">
        <v>76</v>
      </c>
    </row>
    <row r="171" s="2" customFormat="1">
      <c r="A171" s="34"/>
      <c r="B171" s="35"/>
      <c r="C171" s="36"/>
      <c r="D171" s="210" t="s">
        <v>154</v>
      </c>
      <c r="E171" s="36"/>
      <c r="F171" s="215" t="s">
        <v>215</v>
      </c>
      <c r="G171" s="36"/>
      <c r="H171" s="36"/>
      <c r="I171" s="212"/>
      <c r="J171" s="36"/>
      <c r="K171" s="36"/>
      <c r="L171" s="40"/>
      <c r="M171" s="213"/>
      <c r="N171" s="214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154</v>
      </c>
      <c r="AU171" s="13" t="s">
        <v>76</v>
      </c>
    </row>
    <row r="172" s="2" customFormat="1" ht="14.4" customHeight="1">
      <c r="A172" s="34"/>
      <c r="B172" s="35"/>
      <c r="C172" s="196" t="s">
        <v>235</v>
      </c>
      <c r="D172" s="196" t="s">
        <v>145</v>
      </c>
      <c r="E172" s="197" t="s">
        <v>190</v>
      </c>
      <c r="F172" s="198" t="s">
        <v>191</v>
      </c>
      <c r="G172" s="199" t="s">
        <v>168</v>
      </c>
      <c r="H172" s="200">
        <v>12</v>
      </c>
      <c r="I172" s="201"/>
      <c r="J172" s="202">
        <f>ROUND(I172*H172,2)</f>
        <v>0</v>
      </c>
      <c r="K172" s="203"/>
      <c r="L172" s="40"/>
      <c r="M172" s="204" t="s">
        <v>1</v>
      </c>
      <c r="N172" s="205" t="s">
        <v>41</v>
      </c>
      <c r="O172" s="87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8" t="s">
        <v>149</v>
      </c>
      <c r="AT172" s="208" t="s">
        <v>145</v>
      </c>
      <c r="AU172" s="208" t="s">
        <v>76</v>
      </c>
      <c r="AY172" s="13" t="s">
        <v>150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3" t="s">
        <v>83</v>
      </c>
      <c r="BK172" s="209">
        <f>ROUND(I172*H172,2)</f>
        <v>0</v>
      </c>
      <c r="BL172" s="13" t="s">
        <v>149</v>
      </c>
      <c r="BM172" s="208" t="s">
        <v>575</v>
      </c>
    </row>
    <row r="173" s="2" customFormat="1">
      <c r="A173" s="34"/>
      <c r="B173" s="35"/>
      <c r="C173" s="36"/>
      <c r="D173" s="210" t="s">
        <v>152</v>
      </c>
      <c r="E173" s="36"/>
      <c r="F173" s="211" t="s">
        <v>576</v>
      </c>
      <c r="G173" s="36"/>
      <c r="H173" s="36"/>
      <c r="I173" s="212"/>
      <c r="J173" s="36"/>
      <c r="K173" s="36"/>
      <c r="L173" s="40"/>
      <c r="M173" s="213"/>
      <c r="N173" s="214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152</v>
      </c>
      <c r="AU173" s="13" t="s">
        <v>76</v>
      </c>
    </row>
    <row r="174" s="2" customFormat="1">
      <c r="A174" s="34"/>
      <c r="B174" s="35"/>
      <c r="C174" s="36"/>
      <c r="D174" s="210" t="s">
        <v>154</v>
      </c>
      <c r="E174" s="36"/>
      <c r="F174" s="215" t="s">
        <v>577</v>
      </c>
      <c r="G174" s="36"/>
      <c r="H174" s="36"/>
      <c r="I174" s="212"/>
      <c r="J174" s="36"/>
      <c r="K174" s="36"/>
      <c r="L174" s="40"/>
      <c r="M174" s="213"/>
      <c r="N174" s="214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154</v>
      </c>
      <c r="AU174" s="13" t="s">
        <v>76</v>
      </c>
    </row>
    <row r="175" s="2" customFormat="1">
      <c r="A175" s="34"/>
      <c r="B175" s="35"/>
      <c r="C175" s="36"/>
      <c r="D175" s="210" t="s">
        <v>208</v>
      </c>
      <c r="E175" s="36"/>
      <c r="F175" s="215" t="s">
        <v>308</v>
      </c>
      <c r="G175" s="36"/>
      <c r="H175" s="36"/>
      <c r="I175" s="212"/>
      <c r="J175" s="36"/>
      <c r="K175" s="36"/>
      <c r="L175" s="40"/>
      <c r="M175" s="213"/>
      <c r="N175" s="214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208</v>
      </c>
      <c r="AU175" s="13" t="s">
        <v>76</v>
      </c>
    </row>
    <row r="176" s="2" customFormat="1" ht="14.4" customHeight="1">
      <c r="A176" s="34"/>
      <c r="B176" s="35"/>
      <c r="C176" s="196" t="s">
        <v>8</v>
      </c>
      <c r="D176" s="196" t="s">
        <v>145</v>
      </c>
      <c r="E176" s="197" t="s">
        <v>195</v>
      </c>
      <c r="F176" s="198" t="s">
        <v>196</v>
      </c>
      <c r="G176" s="199" t="s">
        <v>197</v>
      </c>
      <c r="H176" s="200">
        <v>14</v>
      </c>
      <c r="I176" s="201"/>
      <c r="J176" s="202">
        <f>ROUND(I176*H176,2)</f>
        <v>0</v>
      </c>
      <c r="K176" s="203"/>
      <c r="L176" s="40"/>
      <c r="M176" s="204" t="s">
        <v>1</v>
      </c>
      <c r="N176" s="205" t="s">
        <v>41</v>
      </c>
      <c r="O176" s="87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8" t="s">
        <v>149</v>
      </c>
      <c r="AT176" s="208" t="s">
        <v>145</v>
      </c>
      <c r="AU176" s="208" t="s">
        <v>76</v>
      </c>
      <c r="AY176" s="13" t="s">
        <v>150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3" t="s">
        <v>83</v>
      </c>
      <c r="BK176" s="209">
        <f>ROUND(I176*H176,2)</f>
        <v>0</v>
      </c>
      <c r="BL176" s="13" t="s">
        <v>149</v>
      </c>
      <c r="BM176" s="208" t="s">
        <v>578</v>
      </c>
    </row>
    <row r="177" s="2" customFormat="1">
      <c r="A177" s="34"/>
      <c r="B177" s="35"/>
      <c r="C177" s="36"/>
      <c r="D177" s="210" t="s">
        <v>152</v>
      </c>
      <c r="E177" s="36"/>
      <c r="F177" s="211" t="s">
        <v>199</v>
      </c>
      <c r="G177" s="36"/>
      <c r="H177" s="36"/>
      <c r="I177" s="212"/>
      <c r="J177" s="36"/>
      <c r="K177" s="36"/>
      <c r="L177" s="40"/>
      <c r="M177" s="213"/>
      <c r="N177" s="214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152</v>
      </c>
      <c r="AU177" s="13" t="s">
        <v>76</v>
      </c>
    </row>
    <row r="178" s="2" customFormat="1">
      <c r="A178" s="34"/>
      <c r="B178" s="35"/>
      <c r="C178" s="36"/>
      <c r="D178" s="210" t="s">
        <v>154</v>
      </c>
      <c r="E178" s="36"/>
      <c r="F178" s="215" t="s">
        <v>579</v>
      </c>
      <c r="G178" s="36"/>
      <c r="H178" s="36"/>
      <c r="I178" s="212"/>
      <c r="J178" s="36"/>
      <c r="K178" s="36"/>
      <c r="L178" s="40"/>
      <c r="M178" s="213"/>
      <c r="N178" s="214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154</v>
      </c>
      <c r="AU178" s="13" t="s">
        <v>76</v>
      </c>
    </row>
    <row r="179" s="2" customFormat="1" ht="14.4" customHeight="1">
      <c r="A179" s="34"/>
      <c r="B179" s="35"/>
      <c r="C179" s="196" t="s">
        <v>247</v>
      </c>
      <c r="D179" s="196" t="s">
        <v>145</v>
      </c>
      <c r="E179" s="197" t="s">
        <v>217</v>
      </c>
      <c r="F179" s="198" t="s">
        <v>218</v>
      </c>
      <c r="G179" s="199" t="s">
        <v>197</v>
      </c>
      <c r="H179" s="200">
        <v>6</v>
      </c>
      <c r="I179" s="201"/>
      <c r="J179" s="202">
        <f>ROUND(I179*H179,2)</f>
        <v>0</v>
      </c>
      <c r="K179" s="203"/>
      <c r="L179" s="40"/>
      <c r="M179" s="204" t="s">
        <v>1</v>
      </c>
      <c r="N179" s="205" t="s">
        <v>41</v>
      </c>
      <c r="O179" s="87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8" t="s">
        <v>149</v>
      </c>
      <c r="AT179" s="208" t="s">
        <v>145</v>
      </c>
      <c r="AU179" s="208" t="s">
        <v>76</v>
      </c>
      <c r="AY179" s="13" t="s">
        <v>150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3" t="s">
        <v>83</v>
      </c>
      <c r="BK179" s="209">
        <f>ROUND(I179*H179,2)</f>
        <v>0</v>
      </c>
      <c r="BL179" s="13" t="s">
        <v>149</v>
      </c>
      <c r="BM179" s="208" t="s">
        <v>580</v>
      </c>
    </row>
    <row r="180" s="2" customFormat="1">
      <c r="A180" s="34"/>
      <c r="B180" s="35"/>
      <c r="C180" s="36"/>
      <c r="D180" s="210" t="s">
        <v>152</v>
      </c>
      <c r="E180" s="36"/>
      <c r="F180" s="211" t="s">
        <v>220</v>
      </c>
      <c r="G180" s="36"/>
      <c r="H180" s="36"/>
      <c r="I180" s="212"/>
      <c r="J180" s="36"/>
      <c r="K180" s="36"/>
      <c r="L180" s="40"/>
      <c r="M180" s="213"/>
      <c r="N180" s="214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152</v>
      </c>
      <c r="AU180" s="13" t="s">
        <v>76</v>
      </c>
    </row>
    <row r="181" s="2" customFormat="1">
      <c r="A181" s="34"/>
      <c r="B181" s="35"/>
      <c r="C181" s="36"/>
      <c r="D181" s="210" t="s">
        <v>154</v>
      </c>
      <c r="E181" s="36"/>
      <c r="F181" s="215" t="s">
        <v>221</v>
      </c>
      <c r="G181" s="36"/>
      <c r="H181" s="36"/>
      <c r="I181" s="212"/>
      <c r="J181" s="36"/>
      <c r="K181" s="36"/>
      <c r="L181" s="40"/>
      <c r="M181" s="213"/>
      <c r="N181" s="214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154</v>
      </c>
      <c r="AU181" s="13" t="s">
        <v>76</v>
      </c>
    </row>
    <row r="182" s="2" customFormat="1" ht="14.4" customHeight="1">
      <c r="A182" s="34"/>
      <c r="B182" s="35"/>
      <c r="C182" s="196" t="s">
        <v>254</v>
      </c>
      <c r="D182" s="196" t="s">
        <v>145</v>
      </c>
      <c r="E182" s="197" t="s">
        <v>223</v>
      </c>
      <c r="F182" s="198" t="s">
        <v>224</v>
      </c>
      <c r="G182" s="199" t="s">
        <v>185</v>
      </c>
      <c r="H182" s="200">
        <v>3400</v>
      </c>
      <c r="I182" s="201"/>
      <c r="J182" s="202">
        <f>ROUND(I182*H182,2)</f>
        <v>0</v>
      </c>
      <c r="K182" s="203"/>
      <c r="L182" s="40"/>
      <c r="M182" s="204" t="s">
        <v>1</v>
      </c>
      <c r="N182" s="205" t="s">
        <v>41</v>
      </c>
      <c r="O182" s="87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8" t="s">
        <v>149</v>
      </c>
      <c r="AT182" s="208" t="s">
        <v>145</v>
      </c>
      <c r="AU182" s="208" t="s">
        <v>76</v>
      </c>
      <c r="AY182" s="13" t="s">
        <v>150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3" t="s">
        <v>83</v>
      </c>
      <c r="BK182" s="209">
        <f>ROUND(I182*H182,2)</f>
        <v>0</v>
      </c>
      <c r="BL182" s="13" t="s">
        <v>149</v>
      </c>
      <c r="BM182" s="208" t="s">
        <v>581</v>
      </c>
    </row>
    <row r="183" s="2" customFormat="1">
      <c r="A183" s="34"/>
      <c r="B183" s="35"/>
      <c r="C183" s="36"/>
      <c r="D183" s="210" t="s">
        <v>152</v>
      </c>
      <c r="E183" s="36"/>
      <c r="F183" s="211" t="s">
        <v>226</v>
      </c>
      <c r="G183" s="36"/>
      <c r="H183" s="36"/>
      <c r="I183" s="212"/>
      <c r="J183" s="36"/>
      <c r="K183" s="36"/>
      <c r="L183" s="40"/>
      <c r="M183" s="213"/>
      <c r="N183" s="214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152</v>
      </c>
      <c r="AU183" s="13" t="s">
        <v>76</v>
      </c>
    </row>
    <row r="184" s="2" customFormat="1">
      <c r="A184" s="34"/>
      <c r="B184" s="35"/>
      <c r="C184" s="36"/>
      <c r="D184" s="210" t="s">
        <v>154</v>
      </c>
      <c r="E184" s="36"/>
      <c r="F184" s="215" t="s">
        <v>227</v>
      </c>
      <c r="G184" s="36"/>
      <c r="H184" s="36"/>
      <c r="I184" s="212"/>
      <c r="J184" s="36"/>
      <c r="K184" s="36"/>
      <c r="L184" s="40"/>
      <c r="M184" s="213"/>
      <c r="N184" s="214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154</v>
      </c>
      <c r="AU184" s="13" t="s">
        <v>76</v>
      </c>
    </row>
    <row r="185" s="10" customFormat="1">
      <c r="A185" s="10"/>
      <c r="B185" s="216"/>
      <c r="C185" s="217"/>
      <c r="D185" s="210" t="s">
        <v>156</v>
      </c>
      <c r="E185" s="218" t="s">
        <v>1</v>
      </c>
      <c r="F185" s="219" t="s">
        <v>582</v>
      </c>
      <c r="G185" s="217"/>
      <c r="H185" s="220">
        <v>3400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26" t="s">
        <v>156</v>
      </c>
      <c r="AU185" s="226" t="s">
        <v>76</v>
      </c>
      <c r="AV185" s="10" t="s">
        <v>85</v>
      </c>
      <c r="AW185" s="10" t="s">
        <v>32</v>
      </c>
      <c r="AX185" s="10" t="s">
        <v>76</v>
      </c>
      <c r="AY185" s="226" t="s">
        <v>150</v>
      </c>
    </row>
    <row r="186" s="11" customFormat="1">
      <c r="A186" s="11"/>
      <c r="B186" s="238"/>
      <c r="C186" s="239"/>
      <c r="D186" s="210" t="s">
        <v>156</v>
      </c>
      <c r="E186" s="240" t="s">
        <v>1</v>
      </c>
      <c r="F186" s="241" t="s">
        <v>229</v>
      </c>
      <c r="G186" s="239"/>
      <c r="H186" s="242">
        <v>3400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T186" s="248" t="s">
        <v>156</v>
      </c>
      <c r="AU186" s="248" t="s">
        <v>76</v>
      </c>
      <c r="AV186" s="11" t="s">
        <v>149</v>
      </c>
      <c r="AW186" s="11" t="s">
        <v>32</v>
      </c>
      <c r="AX186" s="11" t="s">
        <v>83</v>
      </c>
      <c r="AY186" s="248" t="s">
        <v>150</v>
      </c>
    </row>
    <row r="187" s="2" customFormat="1" ht="14.4" customHeight="1">
      <c r="A187" s="34"/>
      <c r="B187" s="35"/>
      <c r="C187" s="196" t="s">
        <v>260</v>
      </c>
      <c r="D187" s="196" t="s">
        <v>145</v>
      </c>
      <c r="E187" s="197" t="s">
        <v>231</v>
      </c>
      <c r="F187" s="198" t="s">
        <v>232</v>
      </c>
      <c r="G187" s="199" t="s">
        <v>185</v>
      </c>
      <c r="H187" s="200">
        <v>3400</v>
      </c>
      <c r="I187" s="201"/>
      <c r="J187" s="202">
        <f>ROUND(I187*H187,2)</f>
        <v>0</v>
      </c>
      <c r="K187" s="203"/>
      <c r="L187" s="40"/>
      <c r="M187" s="204" t="s">
        <v>1</v>
      </c>
      <c r="N187" s="205" t="s">
        <v>41</v>
      </c>
      <c r="O187" s="87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8" t="s">
        <v>149</v>
      </c>
      <c r="AT187" s="208" t="s">
        <v>145</v>
      </c>
      <c r="AU187" s="208" t="s">
        <v>76</v>
      </c>
      <c r="AY187" s="13" t="s">
        <v>150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3" t="s">
        <v>83</v>
      </c>
      <c r="BK187" s="209">
        <f>ROUND(I187*H187,2)</f>
        <v>0</v>
      </c>
      <c r="BL187" s="13" t="s">
        <v>149</v>
      </c>
      <c r="BM187" s="208" t="s">
        <v>583</v>
      </c>
    </row>
    <row r="188" s="2" customFormat="1">
      <c r="A188" s="34"/>
      <c r="B188" s="35"/>
      <c r="C188" s="36"/>
      <c r="D188" s="210" t="s">
        <v>152</v>
      </c>
      <c r="E188" s="36"/>
      <c r="F188" s="211" t="s">
        <v>234</v>
      </c>
      <c r="G188" s="36"/>
      <c r="H188" s="36"/>
      <c r="I188" s="212"/>
      <c r="J188" s="36"/>
      <c r="K188" s="36"/>
      <c r="L188" s="40"/>
      <c r="M188" s="213"/>
      <c r="N188" s="214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152</v>
      </c>
      <c r="AU188" s="13" t="s">
        <v>76</v>
      </c>
    </row>
    <row r="189" s="2" customFormat="1">
      <c r="A189" s="34"/>
      <c r="B189" s="35"/>
      <c r="C189" s="36"/>
      <c r="D189" s="210" t="s">
        <v>154</v>
      </c>
      <c r="E189" s="36"/>
      <c r="F189" s="215" t="s">
        <v>227</v>
      </c>
      <c r="G189" s="36"/>
      <c r="H189" s="36"/>
      <c r="I189" s="212"/>
      <c r="J189" s="36"/>
      <c r="K189" s="36"/>
      <c r="L189" s="40"/>
      <c r="M189" s="213"/>
      <c r="N189" s="214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154</v>
      </c>
      <c r="AU189" s="13" t="s">
        <v>76</v>
      </c>
    </row>
    <row r="190" s="10" customFormat="1">
      <c r="A190" s="10"/>
      <c r="B190" s="216"/>
      <c r="C190" s="217"/>
      <c r="D190" s="210" t="s">
        <v>156</v>
      </c>
      <c r="E190" s="218" t="s">
        <v>1</v>
      </c>
      <c r="F190" s="219" t="s">
        <v>582</v>
      </c>
      <c r="G190" s="217"/>
      <c r="H190" s="220">
        <v>3400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26" t="s">
        <v>156</v>
      </c>
      <c r="AU190" s="226" t="s">
        <v>76</v>
      </c>
      <c r="AV190" s="10" t="s">
        <v>85</v>
      </c>
      <c r="AW190" s="10" t="s">
        <v>32</v>
      </c>
      <c r="AX190" s="10" t="s">
        <v>76</v>
      </c>
      <c r="AY190" s="226" t="s">
        <v>150</v>
      </c>
    </row>
    <row r="191" s="11" customFormat="1">
      <c r="A191" s="11"/>
      <c r="B191" s="238"/>
      <c r="C191" s="239"/>
      <c r="D191" s="210" t="s">
        <v>156</v>
      </c>
      <c r="E191" s="240" t="s">
        <v>1</v>
      </c>
      <c r="F191" s="241" t="s">
        <v>229</v>
      </c>
      <c r="G191" s="239"/>
      <c r="H191" s="242">
        <v>3400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T191" s="248" t="s">
        <v>156</v>
      </c>
      <c r="AU191" s="248" t="s">
        <v>76</v>
      </c>
      <c r="AV191" s="11" t="s">
        <v>149</v>
      </c>
      <c r="AW191" s="11" t="s">
        <v>32</v>
      </c>
      <c r="AX191" s="11" t="s">
        <v>83</v>
      </c>
      <c r="AY191" s="248" t="s">
        <v>150</v>
      </c>
    </row>
    <row r="192" s="2" customFormat="1" ht="14.4" customHeight="1">
      <c r="A192" s="34"/>
      <c r="B192" s="35"/>
      <c r="C192" s="196" t="s">
        <v>266</v>
      </c>
      <c r="D192" s="196" t="s">
        <v>145</v>
      </c>
      <c r="E192" s="197" t="s">
        <v>584</v>
      </c>
      <c r="F192" s="198" t="s">
        <v>585</v>
      </c>
      <c r="G192" s="199" t="s">
        <v>148</v>
      </c>
      <c r="H192" s="200">
        <v>117</v>
      </c>
      <c r="I192" s="201"/>
      <c r="J192" s="202">
        <f>ROUND(I192*H192,2)</f>
        <v>0</v>
      </c>
      <c r="K192" s="203"/>
      <c r="L192" s="40"/>
      <c r="M192" s="204" t="s">
        <v>1</v>
      </c>
      <c r="N192" s="205" t="s">
        <v>41</v>
      </c>
      <c r="O192" s="87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8" t="s">
        <v>149</v>
      </c>
      <c r="AT192" s="208" t="s">
        <v>145</v>
      </c>
      <c r="AU192" s="208" t="s">
        <v>76</v>
      </c>
      <c r="AY192" s="13" t="s">
        <v>150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3" t="s">
        <v>83</v>
      </c>
      <c r="BK192" s="209">
        <f>ROUND(I192*H192,2)</f>
        <v>0</v>
      </c>
      <c r="BL192" s="13" t="s">
        <v>149</v>
      </c>
      <c r="BM192" s="208" t="s">
        <v>586</v>
      </c>
    </row>
    <row r="193" s="2" customFormat="1">
      <c r="A193" s="34"/>
      <c r="B193" s="35"/>
      <c r="C193" s="36"/>
      <c r="D193" s="210" t="s">
        <v>152</v>
      </c>
      <c r="E193" s="36"/>
      <c r="F193" s="211" t="s">
        <v>587</v>
      </c>
      <c r="G193" s="36"/>
      <c r="H193" s="36"/>
      <c r="I193" s="212"/>
      <c r="J193" s="36"/>
      <c r="K193" s="36"/>
      <c r="L193" s="40"/>
      <c r="M193" s="213"/>
      <c r="N193" s="214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152</v>
      </c>
      <c r="AU193" s="13" t="s">
        <v>76</v>
      </c>
    </row>
    <row r="194" s="2" customFormat="1">
      <c r="A194" s="34"/>
      <c r="B194" s="35"/>
      <c r="C194" s="36"/>
      <c r="D194" s="210" t="s">
        <v>154</v>
      </c>
      <c r="E194" s="36"/>
      <c r="F194" s="215" t="s">
        <v>588</v>
      </c>
      <c r="G194" s="36"/>
      <c r="H194" s="36"/>
      <c r="I194" s="212"/>
      <c r="J194" s="36"/>
      <c r="K194" s="36"/>
      <c r="L194" s="40"/>
      <c r="M194" s="213"/>
      <c r="N194" s="214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154</v>
      </c>
      <c r="AU194" s="13" t="s">
        <v>76</v>
      </c>
    </row>
    <row r="195" s="10" customFormat="1">
      <c r="A195" s="10"/>
      <c r="B195" s="216"/>
      <c r="C195" s="217"/>
      <c r="D195" s="210" t="s">
        <v>156</v>
      </c>
      <c r="E195" s="218" t="s">
        <v>1</v>
      </c>
      <c r="F195" s="219" t="s">
        <v>589</v>
      </c>
      <c r="G195" s="217"/>
      <c r="H195" s="220">
        <v>117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T195" s="226" t="s">
        <v>156</v>
      </c>
      <c r="AU195" s="226" t="s">
        <v>76</v>
      </c>
      <c r="AV195" s="10" t="s">
        <v>85</v>
      </c>
      <c r="AW195" s="10" t="s">
        <v>32</v>
      </c>
      <c r="AX195" s="10" t="s">
        <v>76</v>
      </c>
      <c r="AY195" s="226" t="s">
        <v>150</v>
      </c>
    </row>
    <row r="196" s="11" customFormat="1">
      <c r="A196" s="11"/>
      <c r="B196" s="238"/>
      <c r="C196" s="239"/>
      <c r="D196" s="210" t="s">
        <v>156</v>
      </c>
      <c r="E196" s="240" t="s">
        <v>1</v>
      </c>
      <c r="F196" s="241" t="s">
        <v>229</v>
      </c>
      <c r="G196" s="239"/>
      <c r="H196" s="242">
        <v>117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T196" s="248" t="s">
        <v>156</v>
      </c>
      <c r="AU196" s="248" t="s">
        <v>76</v>
      </c>
      <c r="AV196" s="11" t="s">
        <v>149</v>
      </c>
      <c r="AW196" s="11" t="s">
        <v>32</v>
      </c>
      <c r="AX196" s="11" t="s">
        <v>83</v>
      </c>
      <c r="AY196" s="248" t="s">
        <v>150</v>
      </c>
    </row>
    <row r="197" s="2" customFormat="1" ht="14.4" customHeight="1">
      <c r="A197" s="34"/>
      <c r="B197" s="35"/>
      <c r="C197" s="196" t="s">
        <v>273</v>
      </c>
      <c r="D197" s="196" t="s">
        <v>145</v>
      </c>
      <c r="E197" s="197" t="s">
        <v>267</v>
      </c>
      <c r="F197" s="198" t="s">
        <v>268</v>
      </c>
      <c r="G197" s="199" t="s">
        <v>168</v>
      </c>
      <c r="H197" s="200">
        <v>6</v>
      </c>
      <c r="I197" s="201"/>
      <c r="J197" s="202">
        <f>ROUND(I197*H197,2)</f>
        <v>0</v>
      </c>
      <c r="K197" s="203"/>
      <c r="L197" s="40"/>
      <c r="M197" s="204" t="s">
        <v>1</v>
      </c>
      <c r="N197" s="205" t="s">
        <v>41</v>
      </c>
      <c r="O197" s="87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8" t="s">
        <v>149</v>
      </c>
      <c r="AT197" s="208" t="s">
        <v>145</v>
      </c>
      <c r="AU197" s="208" t="s">
        <v>76</v>
      </c>
      <c r="AY197" s="13" t="s">
        <v>150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3" t="s">
        <v>83</v>
      </c>
      <c r="BK197" s="209">
        <f>ROUND(I197*H197,2)</f>
        <v>0</v>
      </c>
      <c r="BL197" s="13" t="s">
        <v>149</v>
      </c>
      <c r="BM197" s="208" t="s">
        <v>590</v>
      </c>
    </row>
    <row r="198" s="2" customFormat="1">
      <c r="A198" s="34"/>
      <c r="B198" s="35"/>
      <c r="C198" s="36"/>
      <c r="D198" s="210" t="s">
        <v>152</v>
      </c>
      <c r="E198" s="36"/>
      <c r="F198" s="211" t="s">
        <v>591</v>
      </c>
      <c r="G198" s="36"/>
      <c r="H198" s="36"/>
      <c r="I198" s="212"/>
      <c r="J198" s="36"/>
      <c r="K198" s="36"/>
      <c r="L198" s="40"/>
      <c r="M198" s="213"/>
      <c r="N198" s="214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152</v>
      </c>
      <c r="AU198" s="13" t="s">
        <v>76</v>
      </c>
    </row>
    <row r="199" s="2" customFormat="1">
      <c r="A199" s="34"/>
      <c r="B199" s="35"/>
      <c r="C199" s="36"/>
      <c r="D199" s="210" t="s">
        <v>154</v>
      </c>
      <c r="E199" s="36"/>
      <c r="F199" s="215" t="s">
        <v>592</v>
      </c>
      <c r="G199" s="36"/>
      <c r="H199" s="36"/>
      <c r="I199" s="212"/>
      <c r="J199" s="36"/>
      <c r="K199" s="36"/>
      <c r="L199" s="40"/>
      <c r="M199" s="213"/>
      <c r="N199" s="214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154</v>
      </c>
      <c r="AU199" s="13" t="s">
        <v>76</v>
      </c>
    </row>
    <row r="200" s="10" customFormat="1">
      <c r="A200" s="10"/>
      <c r="B200" s="216"/>
      <c r="C200" s="217"/>
      <c r="D200" s="210" t="s">
        <v>156</v>
      </c>
      <c r="E200" s="218" t="s">
        <v>1</v>
      </c>
      <c r="F200" s="219" t="s">
        <v>593</v>
      </c>
      <c r="G200" s="217"/>
      <c r="H200" s="220">
        <v>6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T200" s="226" t="s">
        <v>156</v>
      </c>
      <c r="AU200" s="226" t="s">
        <v>76</v>
      </c>
      <c r="AV200" s="10" t="s">
        <v>85</v>
      </c>
      <c r="AW200" s="10" t="s">
        <v>32</v>
      </c>
      <c r="AX200" s="10" t="s">
        <v>83</v>
      </c>
      <c r="AY200" s="226" t="s">
        <v>150</v>
      </c>
    </row>
    <row r="201" s="2" customFormat="1" ht="14.4" customHeight="1">
      <c r="A201" s="34"/>
      <c r="B201" s="35"/>
      <c r="C201" s="196" t="s">
        <v>7</v>
      </c>
      <c r="D201" s="196" t="s">
        <v>145</v>
      </c>
      <c r="E201" s="197" t="s">
        <v>365</v>
      </c>
      <c r="F201" s="198" t="s">
        <v>366</v>
      </c>
      <c r="G201" s="199" t="s">
        <v>161</v>
      </c>
      <c r="H201" s="200">
        <v>2047.9500000000001</v>
      </c>
      <c r="I201" s="201"/>
      <c r="J201" s="202">
        <f>ROUND(I201*H201,2)</f>
        <v>0</v>
      </c>
      <c r="K201" s="203"/>
      <c r="L201" s="40"/>
      <c r="M201" s="204" t="s">
        <v>1</v>
      </c>
      <c r="N201" s="205" t="s">
        <v>41</v>
      </c>
      <c r="O201" s="87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8" t="s">
        <v>149</v>
      </c>
      <c r="AT201" s="208" t="s">
        <v>145</v>
      </c>
      <c r="AU201" s="208" t="s">
        <v>76</v>
      </c>
      <c r="AY201" s="13" t="s">
        <v>150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3" t="s">
        <v>83</v>
      </c>
      <c r="BK201" s="209">
        <f>ROUND(I201*H201,2)</f>
        <v>0</v>
      </c>
      <c r="BL201" s="13" t="s">
        <v>149</v>
      </c>
      <c r="BM201" s="208" t="s">
        <v>594</v>
      </c>
    </row>
    <row r="202" s="2" customFormat="1">
      <c r="A202" s="34"/>
      <c r="B202" s="35"/>
      <c r="C202" s="36"/>
      <c r="D202" s="210" t="s">
        <v>152</v>
      </c>
      <c r="E202" s="36"/>
      <c r="F202" s="211" t="s">
        <v>595</v>
      </c>
      <c r="G202" s="36"/>
      <c r="H202" s="36"/>
      <c r="I202" s="212"/>
      <c r="J202" s="36"/>
      <c r="K202" s="36"/>
      <c r="L202" s="40"/>
      <c r="M202" s="213"/>
      <c r="N202" s="214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152</v>
      </c>
      <c r="AU202" s="13" t="s">
        <v>76</v>
      </c>
    </row>
    <row r="203" s="2" customFormat="1">
      <c r="A203" s="34"/>
      <c r="B203" s="35"/>
      <c r="C203" s="36"/>
      <c r="D203" s="210" t="s">
        <v>154</v>
      </c>
      <c r="E203" s="36"/>
      <c r="F203" s="215" t="s">
        <v>596</v>
      </c>
      <c r="G203" s="36"/>
      <c r="H203" s="36"/>
      <c r="I203" s="212"/>
      <c r="J203" s="36"/>
      <c r="K203" s="36"/>
      <c r="L203" s="40"/>
      <c r="M203" s="213"/>
      <c r="N203" s="214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154</v>
      </c>
      <c r="AU203" s="13" t="s">
        <v>76</v>
      </c>
    </row>
    <row r="204" s="10" customFormat="1">
      <c r="A204" s="10"/>
      <c r="B204" s="216"/>
      <c r="C204" s="217"/>
      <c r="D204" s="210" t="s">
        <v>156</v>
      </c>
      <c r="E204" s="218" t="s">
        <v>1</v>
      </c>
      <c r="F204" s="219" t="s">
        <v>597</v>
      </c>
      <c r="G204" s="217"/>
      <c r="H204" s="220">
        <v>2047.9500000000001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26" t="s">
        <v>156</v>
      </c>
      <c r="AU204" s="226" t="s">
        <v>76</v>
      </c>
      <c r="AV204" s="10" t="s">
        <v>85</v>
      </c>
      <c r="AW204" s="10" t="s">
        <v>32</v>
      </c>
      <c r="AX204" s="10" t="s">
        <v>83</v>
      </c>
      <c r="AY204" s="226" t="s">
        <v>150</v>
      </c>
    </row>
    <row r="205" s="2" customFormat="1" ht="14.4" customHeight="1">
      <c r="A205" s="34"/>
      <c r="B205" s="35"/>
      <c r="C205" s="196" t="s">
        <v>382</v>
      </c>
      <c r="D205" s="196" t="s">
        <v>145</v>
      </c>
      <c r="E205" s="197" t="s">
        <v>242</v>
      </c>
      <c r="F205" s="198" t="s">
        <v>243</v>
      </c>
      <c r="G205" s="199" t="s">
        <v>161</v>
      </c>
      <c r="H205" s="200">
        <v>1.26</v>
      </c>
      <c r="I205" s="201"/>
      <c r="J205" s="202">
        <f>ROUND(I205*H205,2)</f>
        <v>0</v>
      </c>
      <c r="K205" s="203"/>
      <c r="L205" s="40"/>
      <c r="M205" s="204" t="s">
        <v>1</v>
      </c>
      <c r="N205" s="205" t="s">
        <v>41</v>
      </c>
      <c r="O205" s="87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8" t="s">
        <v>238</v>
      </c>
      <c r="AT205" s="208" t="s">
        <v>145</v>
      </c>
      <c r="AU205" s="208" t="s">
        <v>76</v>
      </c>
      <c r="AY205" s="13" t="s">
        <v>150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3" t="s">
        <v>83</v>
      </c>
      <c r="BK205" s="209">
        <f>ROUND(I205*H205,2)</f>
        <v>0</v>
      </c>
      <c r="BL205" s="13" t="s">
        <v>238</v>
      </c>
      <c r="BM205" s="208" t="s">
        <v>598</v>
      </c>
    </row>
    <row r="206" s="2" customFormat="1">
      <c r="A206" s="34"/>
      <c r="B206" s="35"/>
      <c r="C206" s="36"/>
      <c r="D206" s="210" t="s">
        <v>152</v>
      </c>
      <c r="E206" s="36"/>
      <c r="F206" s="211" t="s">
        <v>245</v>
      </c>
      <c r="G206" s="36"/>
      <c r="H206" s="36"/>
      <c r="I206" s="212"/>
      <c r="J206" s="36"/>
      <c r="K206" s="36"/>
      <c r="L206" s="40"/>
      <c r="M206" s="213"/>
      <c r="N206" s="214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152</v>
      </c>
      <c r="AU206" s="13" t="s">
        <v>76</v>
      </c>
    </row>
    <row r="207" s="2" customFormat="1">
      <c r="A207" s="34"/>
      <c r="B207" s="35"/>
      <c r="C207" s="36"/>
      <c r="D207" s="210" t="s">
        <v>154</v>
      </c>
      <c r="E207" s="36"/>
      <c r="F207" s="215" t="s">
        <v>241</v>
      </c>
      <c r="G207" s="36"/>
      <c r="H207" s="36"/>
      <c r="I207" s="212"/>
      <c r="J207" s="36"/>
      <c r="K207" s="36"/>
      <c r="L207" s="40"/>
      <c r="M207" s="213"/>
      <c r="N207" s="214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154</v>
      </c>
      <c r="AU207" s="13" t="s">
        <v>76</v>
      </c>
    </row>
    <row r="208" s="10" customFormat="1">
      <c r="A208" s="10"/>
      <c r="B208" s="216"/>
      <c r="C208" s="217"/>
      <c r="D208" s="210" t="s">
        <v>156</v>
      </c>
      <c r="E208" s="218" t="s">
        <v>1</v>
      </c>
      <c r="F208" s="219" t="s">
        <v>599</v>
      </c>
      <c r="G208" s="217"/>
      <c r="H208" s="220">
        <v>1.26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26" t="s">
        <v>156</v>
      </c>
      <c r="AU208" s="226" t="s">
        <v>76</v>
      </c>
      <c r="AV208" s="10" t="s">
        <v>85</v>
      </c>
      <c r="AW208" s="10" t="s">
        <v>32</v>
      </c>
      <c r="AX208" s="10" t="s">
        <v>83</v>
      </c>
      <c r="AY208" s="226" t="s">
        <v>150</v>
      </c>
    </row>
    <row r="209" s="2" customFormat="1" ht="14.4" customHeight="1">
      <c r="A209" s="34"/>
      <c r="B209" s="35"/>
      <c r="C209" s="196" t="s">
        <v>385</v>
      </c>
      <c r="D209" s="196" t="s">
        <v>145</v>
      </c>
      <c r="E209" s="197" t="s">
        <v>236</v>
      </c>
      <c r="F209" s="198" t="s">
        <v>237</v>
      </c>
      <c r="G209" s="199" t="s">
        <v>161</v>
      </c>
      <c r="H209" s="200">
        <v>0.20000000000000001</v>
      </c>
      <c r="I209" s="201"/>
      <c r="J209" s="202">
        <f>ROUND(I209*H209,2)</f>
        <v>0</v>
      </c>
      <c r="K209" s="203"/>
      <c r="L209" s="40"/>
      <c r="M209" s="204" t="s">
        <v>1</v>
      </c>
      <c r="N209" s="205" t="s">
        <v>41</v>
      </c>
      <c r="O209" s="87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8" t="s">
        <v>238</v>
      </c>
      <c r="AT209" s="208" t="s">
        <v>145</v>
      </c>
      <c r="AU209" s="208" t="s">
        <v>76</v>
      </c>
      <c r="AY209" s="13" t="s">
        <v>150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3" t="s">
        <v>83</v>
      </c>
      <c r="BK209" s="209">
        <f>ROUND(I209*H209,2)</f>
        <v>0</v>
      </c>
      <c r="BL209" s="13" t="s">
        <v>238</v>
      </c>
      <c r="BM209" s="208" t="s">
        <v>600</v>
      </c>
    </row>
    <row r="210" s="2" customFormat="1">
      <c r="A210" s="34"/>
      <c r="B210" s="35"/>
      <c r="C210" s="36"/>
      <c r="D210" s="210" t="s">
        <v>152</v>
      </c>
      <c r="E210" s="36"/>
      <c r="F210" s="211" t="s">
        <v>240</v>
      </c>
      <c r="G210" s="36"/>
      <c r="H210" s="36"/>
      <c r="I210" s="212"/>
      <c r="J210" s="36"/>
      <c r="K210" s="36"/>
      <c r="L210" s="40"/>
      <c r="M210" s="213"/>
      <c r="N210" s="214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152</v>
      </c>
      <c r="AU210" s="13" t="s">
        <v>76</v>
      </c>
    </row>
    <row r="211" s="2" customFormat="1">
      <c r="A211" s="34"/>
      <c r="B211" s="35"/>
      <c r="C211" s="36"/>
      <c r="D211" s="210" t="s">
        <v>154</v>
      </c>
      <c r="E211" s="36"/>
      <c r="F211" s="215" t="s">
        <v>241</v>
      </c>
      <c r="G211" s="36"/>
      <c r="H211" s="36"/>
      <c r="I211" s="212"/>
      <c r="J211" s="36"/>
      <c r="K211" s="36"/>
      <c r="L211" s="40"/>
      <c r="M211" s="213"/>
      <c r="N211" s="214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154</v>
      </c>
      <c r="AU211" s="13" t="s">
        <v>76</v>
      </c>
    </row>
    <row r="212" s="2" customFormat="1" ht="24.15" customHeight="1">
      <c r="A212" s="34"/>
      <c r="B212" s="35"/>
      <c r="C212" s="196" t="s">
        <v>391</v>
      </c>
      <c r="D212" s="196" t="s">
        <v>145</v>
      </c>
      <c r="E212" s="197" t="s">
        <v>248</v>
      </c>
      <c r="F212" s="198" t="s">
        <v>249</v>
      </c>
      <c r="G212" s="199" t="s">
        <v>161</v>
      </c>
      <c r="H212" s="200">
        <v>1617.0840000000001</v>
      </c>
      <c r="I212" s="201"/>
      <c r="J212" s="202">
        <f>ROUND(I212*H212,2)</f>
        <v>0</v>
      </c>
      <c r="K212" s="203"/>
      <c r="L212" s="40"/>
      <c r="M212" s="204" t="s">
        <v>1</v>
      </c>
      <c r="N212" s="205" t="s">
        <v>41</v>
      </c>
      <c r="O212" s="87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8" t="s">
        <v>238</v>
      </c>
      <c r="AT212" s="208" t="s">
        <v>145</v>
      </c>
      <c r="AU212" s="208" t="s">
        <v>76</v>
      </c>
      <c r="AY212" s="13" t="s">
        <v>150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3" t="s">
        <v>83</v>
      </c>
      <c r="BK212" s="209">
        <f>ROUND(I212*H212,2)</f>
        <v>0</v>
      </c>
      <c r="BL212" s="13" t="s">
        <v>238</v>
      </c>
      <c r="BM212" s="208" t="s">
        <v>601</v>
      </c>
    </row>
    <row r="213" s="2" customFormat="1">
      <c r="A213" s="34"/>
      <c r="B213" s="35"/>
      <c r="C213" s="36"/>
      <c r="D213" s="210" t="s">
        <v>152</v>
      </c>
      <c r="E213" s="36"/>
      <c r="F213" s="211" t="s">
        <v>251</v>
      </c>
      <c r="G213" s="36"/>
      <c r="H213" s="36"/>
      <c r="I213" s="212"/>
      <c r="J213" s="36"/>
      <c r="K213" s="36"/>
      <c r="L213" s="40"/>
      <c r="M213" s="213"/>
      <c r="N213" s="214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152</v>
      </c>
      <c r="AU213" s="13" t="s">
        <v>76</v>
      </c>
    </row>
    <row r="214" s="2" customFormat="1">
      <c r="A214" s="34"/>
      <c r="B214" s="35"/>
      <c r="C214" s="36"/>
      <c r="D214" s="210" t="s">
        <v>154</v>
      </c>
      <c r="E214" s="36"/>
      <c r="F214" s="215" t="s">
        <v>252</v>
      </c>
      <c r="G214" s="36"/>
      <c r="H214" s="36"/>
      <c r="I214" s="212"/>
      <c r="J214" s="36"/>
      <c r="K214" s="36"/>
      <c r="L214" s="40"/>
      <c r="M214" s="213"/>
      <c r="N214" s="214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154</v>
      </c>
      <c r="AU214" s="13" t="s">
        <v>76</v>
      </c>
    </row>
    <row r="215" s="10" customFormat="1">
      <c r="A215" s="10"/>
      <c r="B215" s="216"/>
      <c r="C215" s="217"/>
      <c r="D215" s="210" t="s">
        <v>156</v>
      </c>
      <c r="E215" s="218" t="s">
        <v>1</v>
      </c>
      <c r="F215" s="219" t="s">
        <v>602</v>
      </c>
      <c r="G215" s="217"/>
      <c r="H215" s="220">
        <v>1617.0840000000001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T215" s="226" t="s">
        <v>156</v>
      </c>
      <c r="AU215" s="226" t="s">
        <v>76</v>
      </c>
      <c r="AV215" s="10" t="s">
        <v>85</v>
      </c>
      <c r="AW215" s="10" t="s">
        <v>32</v>
      </c>
      <c r="AX215" s="10" t="s">
        <v>83</v>
      </c>
      <c r="AY215" s="226" t="s">
        <v>150</v>
      </c>
    </row>
    <row r="216" s="2" customFormat="1" ht="24.15" customHeight="1">
      <c r="A216" s="34"/>
      <c r="B216" s="35"/>
      <c r="C216" s="196" t="s">
        <v>398</v>
      </c>
      <c r="D216" s="196" t="s">
        <v>145</v>
      </c>
      <c r="E216" s="197" t="s">
        <v>375</v>
      </c>
      <c r="F216" s="198" t="s">
        <v>376</v>
      </c>
      <c r="G216" s="199" t="s">
        <v>161</v>
      </c>
      <c r="H216" s="200">
        <v>2047.9500000000001</v>
      </c>
      <c r="I216" s="201"/>
      <c r="J216" s="202">
        <f>ROUND(I216*H216,2)</f>
        <v>0</v>
      </c>
      <c r="K216" s="203"/>
      <c r="L216" s="40"/>
      <c r="M216" s="204" t="s">
        <v>1</v>
      </c>
      <c r="N216" s="205" t="s">
        <v>41</v>
      </c>
      <c r="O216" s="87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8" t="s">
        <v>238</v>
      </c>
      <c r="AT216" s="208" t="s">
        <v>145</v>
      </c>
      <c r="AU216" s="208" t="s">
        <v>76</v>
      </c>
      <c r="AY216" s="13" t="s">
        <v>150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3" t="s">
        <v>83</v>
      </c>
      <c r="BK216" s="209">
        <f>ROUND(I216*H216,2)</f>
        <v>0</v>
      </c>
      <c r="BL216" s="13" t="s">
        <v>238</v>
      </c>
      <c r="BM216" s="208" t="s">
        <v>603</v>
      </c>
    </row>
    <row r="217" s="2" customFormat="1">
      <c r="A217" s="34"/>
      <c r="B217" s="35"/>
      <c r="C217" s="36"/>
      <c r="D217" s="210" t="s">
        <v>152</v>
      </c>
      <c r="E217" s="36"/>
      <c r="F217" s="211" t="s">
        <v>378</v>
      </c>
      <c r="G217" s="36"/>
      <c r="H217" s="36"/>
      <c r="I217" s="212"/>
      <c r="J217" s="36"/>
      <c r="K217" s="36"/>
      <c r="L217" s="40"/>
      <c r="M217" s="213"/>
      <c r="N217" s="214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152</v>
      </c>
      <c r="AU217" s="13" t="s">
        <v>76</v>
      </c>
    </row>
    <row r="218" s="2" customFormat="1">
      <c r="A218" s="34"/>
      <c r="B218" s="35"/>
      <c r="C218" s="36"/>
      <c r="D218" s="210" t="s">
        <v>154</v>
      </c>
      <c r="E218" s="36"/>
      <c r="F218" s="215" t="s">
        <v>252</v>
      </c>
      <c r="G218" s="36"/>
      <c r="H218" s="36"/>
      <c r="I218" s="212"/>
      <c r="J218" s="36"/>
      <c r="K218" s="36"/>
      <c r="L218" s="40"/>
      <c r="M218" s="213"/>
      <c r="N218" s="214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154</v>
      </c>
      <c r="AU218" s="13" t="s">
        <v>76</v>
      </c>
    </row>
    <row r="219" s="10" customFormat="1">
      <c r="A219" s="10"/>
      <c r="B219" s="216"/>
      <c r="C219" s="217"/>
      <c r="D219" s="210" t="s">
        <v>156</v>
      </c>
      <c r="E219" s="218" t="s">
        <v>1</v>
      </c>
      <c r="F219" s="219" t="s">
        <v>597</v>
      </c>
      <c r="G219" s="217"/>
      <c r="H219" s="220">
        <v>2047.9500000000001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26" t="s">
        <v>156</v>
      </c>
      <c r="AU219" s="226" t="s">
        <v>76</v>
      </c>
      <c r="AV219" s="10" t="s">
        <v>85</v>
      </c>
      <c r="AW219" s="10" t="s">
        <v>32</v>
      </c>
      <c r="AX219" s="10" t="s">
        <v>83</v>
      </c>
      <c r="AY219" s="226" t="s">
        <v>150</v>
      </c>
    </row>
    <row r="220" s="2" customFormat="1" ht="37.8" customHeight="1">
      <c r="A220" s="34"/>
      <c r="B220" s="35"/>
      <c r="C220" s="196" t="s">
        <v>604</v>
      </c>
      <c r="D220" s="196" t="s">
        <v>145</v>
      </c>
      <c r="E220" s="197" t="s">
        <v>386</v>
      </c>
      <c r="F220" s="198" t="s">
        <v>387</v>
      </c>
      <c r="G220" s="199" t="s">
        <v>161</v>
      </c>
      <c r="H220" s="200">
        <v>10.5</v>
      </c>
      <c r="I220" s="201"/>
      <c r="J220" s="202">
        <f>ROUND(I220*H220,2)</f>
        <v>0</v>
      </c>
      <c r="K220" s="203"/>
      <c r="L220" s="40"/>
      <c r="M220" s="204" t="s">
        <v>1</v>
      </c>
      <c r="N220" s="205" t="s">
        <v>41</v>
      </c>
      <c r="O220" s="87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8" t="s">
        <v>238</v>
      </c>
      <c r="AT220" s="208" t="s">
        <v>145</v>
      </c>
      <c r="AU220" s="208" t="s">
        <v>76</v>
      </c>
      <c r="AY220" s="13" t="s">
        <v>150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3" t="s">
        <v>83</v>
      </c>
      <c r="BK220" s="209">
        <f>ROUND(I220*H220,2)</f>
        <v>0</v>
      </c>
      <c r="BL220" s="13" t="s">
        <v>238</v>
      </c>
      <c r="BM220" s="208" t="s">
        <v>605</v>
      </c>
    </row>
    <row r="221" s="2" customFormat="1">
      <c r="A221" s="34"/>
      <c r="B221" s="35"/>
      <c r="C221" s="36"/>
      <c r="D221" s="210" t="s">
        <v>152</v>
      </c>
      <c r="E221" s="36"/>
      <c r="F221" s="211" t="s">
        <v>389</v>
      </c>
      <c r="G221" s="36"/>
      <c r="H221" s="36"/>
      <c r="I221" s="212"/>
      <c r="J221" s="36"/>
      <c r="K221" s="36"/>
      <c r="L221" s="40"/>
      <c r="M221" s="213"/>
      <c r="N221" s="214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152</v>
      </c>
      <c r="AU221" s="13" t="s">
        <v>76</v>
      </c>
    </row>
    <row r="222" s="2" customFormat="1">
      <c r="A222" s="34"/>
      <c r="B222" s="35"/>
      <c r="C222" s="36"/>
      <c r="D222" s="210" t="s">
        <v>154</v>
      </c>
      <c r="E222" s="36"/>
      <c r="F222" s="215" t="s">
        <v>252</v>
      </c>
      <c r="G222" s="36"/>
      <c r="H222" s="36"/>
      <c r="I222" s="212"/>
      <c r="J222" s="36"/>
      <c r="K222" s="36"/>
      <c r="L222" s="40"/>
      <c r="M222" s="213"/>
      <c r="N222" s="214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154</v>
      </c>
      <c r="AU222" s="13" t="s">
        <v>76</v>
      </c>
    </row>
    <row r="223" s="10" customFormat="1">
      <c r="A223" s="10"/>
      <c r="B223" s="216"/>
      <c r="C223" s="217"/>
      <c r="D223" s="210" t="s">
        <v>156</v>
      </c>
      <c r="E223" s="218" t="s">
        <v>1</v>
      </c>
      <c r="F223" s="219" t="s">
        <v>606</v>
      </c>
      <c r="G223" s="217"/>
      <c r="H223" s="220">
        <v>10.5</v>
      </c>
      <c r="I223" s="221"/>
      <c r="J223" s="217"/>
      <c r="K223" s="217"/>
      <c r="L223" s="222"/>
      <c r="M223" s="223"/>
      <c r="N223" s="224"/>
      <c r="O223" s="224"/>
      <c r="P223" s="224"/>
      <c r="Q223" s="224"/>
      <c r="R223" s="224"/>
      <c r="S223" s="224"/>
      <c r="T223" s="225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T223" s="226" t="s">
        <v>156</v>
      </c>
      <c r="AU223" s="226" t="s">
        <v>76</v>
      </c>
      <c r="AV223" s="10" t="s">
        <v>85</v>
      </c>
      <c r="AW223" s="10" t="s">
        <v>32</v>
      </c>
      <c r="AX223" s="10" t="s">
        <v>76</v>
      </c>
      <c r="AY223" s="226" t="s">
        <v>150</v>
      </c>
    </row>
    <row r="224" s="11" customFormat="1">
      <c r="A224" s="11"/>
      <c r="B224" s="238"/>
      <c r="C224" s="239"/>
      <c r="D224" s="210" t="s">
        <v>156</v>
      </c>
      <c r="E224" s="240" t="s">
        <v>1</v>
      </c>
      <c r="F224" s="241" t="s">
        <v>229</v>
      </c>
      <c r="G224" s="239"/>
      <c r="H224" s="242">
        <v>10.5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T224" s="248" t="s">
        <v>156</v>
      </c>
      <c r="AU224" s="248" t="s">
        <v>76</v>
      </c>
      <c r="AV224" s="11" t="s">
        <v>149</v>
      </c>
      <c r="AW224" s="11" t="s">
        <v>32</v>
      </c>
      <c r="AX224" s="11" t="s">
        <v>83</v>
      </c>
      <c r="AY224" s="248" t="s">
        <v>150</v>
      </c>
    </row>
    <row r="225" s="2" customFormat="1" ht="37.8" customHeight="1">
      <c r="A225" s="34"/>
      <c r="B225" s="35"/>
      <c r="C225" s="196" t="s">
        <v>607</v>
      </c>
      <c r="D225" s="196" t="s">
        <v>145</v>
      </c>
      <c r="E225" s="197" t="s">
        <v>255</v>
      </c>
      <c r="F225" s="198" t="s">
        <v>256</v>
      </c>
      <c r="G225" s="199" t="s">
        <v>161</v>
      </c>
      <c r="H225" s="200">
        <v>1.46</v>
      </c>
      <c r="I225" s="201"/>
      <c r="J225" s="202">
        <f>ROUND(I225*H225,2)</f>
        <v>0</v>
      </c>
      <c r="K225" s="203"/>
      <c r="L225" s="40"/>
      <c r="M225" s="204" t="s">
        <v>1</v>
      </c>
      <c r="N225" s="205" t="s">
        <v>41</v>
      </c>
      <c r="O225" s="87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8" t="s">
        <v>238</v>
      </c>
      <c r="AT225" s="208" t="s">
        <v>145</v>
      </c>
      <c r="AU225" s="208" t="s">
        <v>76</v>
      </c>
      <c r="AY225" s="13" t="s">
        <v>150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3" t="s">
        <v>83</v>
      </c>
      <c r="BK225" s="209">
        <f>ROUND(I225*H225,2)</f>
        <v>0</v>
      </c>
      <c r="BL225" s="13" t="s">
        <v>238</v>
      </c>
      <c r="BM225" s="208" t="s">
        <v>608</v>
      </c>
    </row>
    <row r="226" s="2" customFormat="1">
      <c r="A226" s="34"/>
      <c r="B226" s="35"/>
      <c r="C226" s="36"/>
      <c r="D226" s="210" t="s">
        <v>152</v>
      </c>
      <c r="E226" s="36"/>
      <c r="F226" s="211" t="s">
        <v>258</v>
      </c>
      <c r="G226" s="36"/>
      <c r="H226" s="36"/>
      <c r="I226" s="212"/>
      <c r="J226" s="36"/>
      <c r="K226" s="36"/>
      <c r="L226" s="40"/>
      <c r="M226" s="213"/>
      <c r="N226" s="214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152</v>
      </c>
      <c r="AU226" s="13" t="s">
        <v>76</v>
      </c>
    </row>
    <row r="227" s="2" customFormat="1">
      <c r="A227" s="34"/>
      <c r="B227" s="35"/>
      <c r="C227" s="36"/>
      <c r="D227" s="210" t="s">
        <v>154</v>
      </c>
      <c r="E227" s="36"/>
      <c r="F227" s="215" t="s">
        <v>252</v>
      </c>
      <c r="G227" s="36"/>
      <c r="H227" s="36"/>
      <c r="I227" s="212"/>
      <c r="J227" s="36"/>
      <c r="K227" s="36"/>
      <c r="L227" s="40"/>
      <c r="M227" s="213"/>
      <c r="N227" s="214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154</v>
      </c>
      <c r="AU227" s="13" t="s">
        <v>76</v>
      </c>
    </row>
    <row r="228" s="10" customFormat="1">
      <c r="A228" s="10"/>
      <c r="B228" s="216"/>
      <c r="C228" s="217"/>
      <c r="D228" s="210" t="s">
        <v>156</v>
      </c>
      <c r="E228" s="218" t="s">
        <v>1</v>
      </c>
      <c r="F228" s="219" t="s">
        <v>609</v>
      </c>
      <c r="G228" s="217"/>
      <c r="H228" s="220">
        <v>1.46</v>
      </c>
      <c r="I228" s="221"/>
      <c r="J228" s="217"/>
      <c r="K228" s="217"/>
      <c r="L228" s="222"/>
      <c r="M228" s="223"/>
      <c r="N228" s="224"/>
      <c r="O228" s="224"/>
      <c r="P228" s="224"/>
      <c r="Q228" s="224"/>
      <c r="R228" s="224"/>
      <c r="S228" s="224"/>
      <c r="T228" s="225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26" t="s">
        <v>156</v>
      </c>
      <c r="AU228" s="226" t="s">
        <v>76</v>
      </c>
      <c r="AV228" s="10" t="s">
        <v>85</v>
      </c>
      <c r="AW228" s="10" t="s">
        <v>32</v>
      </c>
      <c r="AX228" s="10" t="s">
        <v>83</v>
      </c>
      <c r="AY228" s="226" t="s">
        <v>150</v>
      </c>
    </row>
    <row r="229" s="2" customFormat="1" ht="24.15" customHeight="1">
      <c r="A229" s="34"/>
      <c r="B229" s="35"/>
      <c r="C229" s="196" t="s">
        <v>610</v>
      </c>
      <c r="D229" s="196" t="s">
        <v>145</v>
      </c>
      <c r="E229" s="197" t="s">
        <v>261</v>
      </c>
      <c r="F229" s="198" t="s">
        <v>262</v>
      </c>
      <c r="G229" s="199" t="s">
        <v>161</v>
      </c>
      <c r="H229" s="200">
        <v>6.8639999999999999</v>
      </c>
      <c r="I229" s="201"/>
      <c r="J229" s="202">
        <f>ROUND(I229*H229,2)</f>
        <v>0</v>
      </c>
      <c r="K229" s="203"/>
      <c r="L229" s="40"/>
      <c r="M229" s="204" t="s">
        <v>1</v>
      </c>
      <c r="N229" s="205" t="s">
        <v>41</v>
      </c>
      <c r="O229" s="87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8" t="s">
        <v>238</v>
      </c>
      <c r="AT229" s="208" t="s">
        <v>145</v>
      </c>
      <c r="AU229" s="208" t="s">
        <v>76</v>
      </c>
      <c r="AY229" s="13" t="s">
        <v>150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3" t="s">
        <v>83</v>
      </c>
      <c r="BK229" s="209">
        <f>ROUND(I229*H229,2)</f>
        <v>0</v>
      </c>
      <c r="BL229" s="13" t="s">
        <v>238</v>
      </c>
      <c r="BM229" s="208" t="s">
        <v>611</v>
      </c>
    </row>
    <row r="230" s="2" customFormat="1">
      <c r="A230" s="34"/>
      <c r="B230" s="35"/>
      <c r="C230" s="36"/>
      <c r="D230" s="210" t="s">
        <v>152</v>
      </c>
      <c r="E230" s="36"/>
      <c r="F230" s="211" t="s">
        <v>264</v>
      </c>
      <c r="G230" s="36"/>
      <c r="H230" s="36"/>
      <c r="I230" s="212"/>
      <c r="J230" s="36"/>
      <c r="K230" s="36"/>
      <c r="L230" s="40"/>
      <c r="M230" s="213"/>
      <c r="N230" s="214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152</v>
      </c>
      <c r="AU230" s="13" t="s">
        <v>76</v>
      </c>
    </row>
    <row r="231" s="2" customFormat="1">
      <c r="A231" s="34"/>
      <c r="B231" s="35"/>
      <c r="C231" s="36"/>
      <c r="D231" s="210" t="s">
        <v>154</v>
      </c>
      <c r="E231" s="36"/>
      <c r="F231" s="215" t="s">
        <v>252</v>
      </c>
      <c r="G231" s="36"/>
      <c r="H231" s="36"/>
      <c r="I231" s="212"/>
      <c r="J231" s="36"/>
      <c r="K231" s="36"/>
      <c r="L231" s="40"/>
      <c r="M231" s="213"/>
      <c r="N231" s="214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154</v>
      </c>
      <c r="AU231" s="13" t="s">
        <v>76</v>
      </c>
    </row>
    <row r="232" s="10" customFormat="1">
      <c r="A232" s="10"/>
      <c r="B232" s="216"/>
      <c r="C232" s="217"/>
      <c r="D232" s="210" t="s">
        <v>156</v>
      </c>
      <c r="E232" s="218" t="s">
        <v>1</v>
      </c>
      <c r="F232" s="219" t="s">
        <v>612</v>
      </c>
      <c r="G232" s="217"/>
      <c r="H232" s="220">
        <v>6.8639999999999999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T232" s="226" t="s">
        <v>156</v>
      </c>
      <c r="AU232" s="226" t="s">
        <v>76</v>
      </c>
      <c r="AV232" s="10" t="s">
        <v>85</v>
      </c>
      <c r="AW232" s="10" t="s">
        <v>32</v>
      </c>
      <c r="AX232" s="10" t="s">
        <v>83</v>
      </c>
      <c r="AY232" s="226" t="s">
        <v>150</v>
      </c>
    </row>
    <row r="233" s="2" customFormat="1" ht="14.4" customHeight="1">
      <c r="A233" s="34"/>
      <c r="B233" s="35"/>
      <c r="C233" s="196" t="s">
        <v>613</v>
      </c>
      <c r="D233" s="196" t="s">
        <v>145</v>
      </c>
      <c r="E233" s="197" t="s">
        <v>274</v>
      </c>
      <c r="F233" s="198" t="s">
        <v>275</v>
      </c>
      <c r="G233" s="199" t="s">
        <v>168</v>
      </c>
      <c r="H233" s="200">
        <v>2</v>
      </c>
      <c r="I233" s="201"/>
      <c r="J233" s="202">
        <f>ROUND(I233*H233,2)</f>
        <v>0</v>
      </c>
      <c r="K233" s="203"/>
      <c r="L233" s="40"/>
      <c r="M233" s="204" t="s">
        <v>1</v>
      </c>
      <c r="N233" s="205" t="s">
        <v>41</v>
      </c>
      <c r="O233" s="87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8" t="s">
        <v>276</v>
      </c>
      <c r="AT233" s="208" t="s">
        <v>145</v>
      </c>
      <c r="AU233" s="208" t="s">
        <v>76</v>
      </c>
      <c r="AY233" s="13" t="s">
        <v>150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3" t="s">
        <v>83</v>
      </c>
      <c r="BK233" s="209">
        <f>ROUND(I233*H233,2)</f>
        <v>0</v>
      </c>
      <c r="BL233" s="13" t="s">
        <v>276</v>
      </c>
      <c r="BM233" s="208" t="s">
        <v>614</v>
      </c>
    </row>
    <row r="234" s="2" customFormat="1">
      <c r="A234" s="34"/>
      <c r="B234" s="35"/>
      <c r="C234" s="36"/>
      <c r="D234" s="210" t="s">
        <v>152</v>
      </c>
      <c r="E234" s="36"/>
      <c r="F234" s="211" t="s">
        <v>275</v>
      </c>
      <c r="G234" s="36"/>
      <c r="H234" s="36"/>
      <c r="I234" s="212"/>
      <c r="J234" s="36"/>
      <c r="K234" s="36"/>
      <c r="L234" s="40"/>
      <c r="M234" s="213"/>
      <c r="N234" s="214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152</v>
      </c>
      <c r="AU234" s="13" t="s">
        <v>76</v>
      </c>
    </row>
    <row r="235" s="2" customFormat="1" ht="14.4" customHeight="1">
      <c r="A235" s="34"/>
      <c r="B235" s="35"/>
      <c r="C235" s="196" t="s">
        <v>615</v>
      </c>
      <c r="D235" s="196" t="s">
        <v>145</v>
      </c>
      <c r="E235" s="197" t="s">
        <v>278</v>
      </c>
      <c r="F235" s="198" t="s">
        <v>279</v>
      </c>
      <c r="G235" s="199" t="s">
        <v>168</v>
      </c>
      <c r="H235" s="200">
        <v>2</v>
      </c>
      <c r="I235" s="201"/>
      <c r="J235" s="202">
        <f>ROUND(I235*H235,2)</f>
        <v>0</v>
      </c>
      <c r="K235" s="203"/>
      <c r="L235" s="40"/>
      <c r="M235" s="204" t="s">
        <v>1</v>
      </c>
      <c r="N235" s="205" t="s">
        <v>41</v>
      </c>
      <c r="O235" s="87"/>
      <c r="P235" s="206">
        <f>O235*H235</f>
        <v>0</v>
      </c>
      <c r="Q235" s="206">
        <v>0</v>
      </c>
      <c r="R235" s="206">
        <f>Q235*H235</f>
        <v>0</v>
      </c>
      <c r="S235" s="206">
        <v>0</v>
      </c>
      <c r="T235" s="20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8" t="s">
        <v>276</v>
      </c>
      <c r="AT235" s="208" t="s">
        <v>145</v>
      </c>
      <c r="AU235" s="208" t="s">
        <v>76</v>
      </c>
      <c r="AY235" s="13" t="s">
        <v>150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3" t="s">
        <v>83</v>
      </c>
      <c r="BK235" s="209">
        <f>ROUND(I235*H235,2)</f>
        <v>0</v>
      </c>
      <c r="BL235" s="13" t="s">
        <v>276</v>
      </c>
      <c r="BM235" s="208" t="s">
        <v>616</v>
      </c>
    </row>
    <row r="236" s="2" customFormat="1">
      <c r="A236" s="34"/>
      <c r="B236" s="35"/>
      <c r="C236" s="36"/>
      <c r="D236" s="210" t="s">
        <v>152</v>
      </c>
      <c r="E236" s="36"/>
      <c r="F236" s="211" t="s">
        <v>279</v>
      </c>
      <c r="G236" s="36"/>
      <c r="H236" s="36"/>
      <c r="I236" s="212"/>
      <c r="J236" s="36"/>
      <c r="K236" s="36"/>
      <c r="L236" s="40"/>
      <c r="M236" s="249"/>
      <c r="N236" s="250"/>
      <c r="O236" s="251"/>
      <c r="P236" s="251"/>
      <c r="Q236" s="251"/>
      <c r="R236" s="251"/>
      <c r="S236" s="251"/>
      <c r="T236" s="25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152</v>
      </c>
      <c r="AU236" s="13" t="s">
        <v>76</v>
      </c>
    </row>
    <row r="237" s="2" customFormat="1" ht="6.96" customHeight="1">
      <c r="A237" s="34"/>
      <c r="B237" s="62"/>
      <c r="C237" s="63"/>
      <c r="D237" s="63"/>
      <c r="E237" s="63"/>
      <c r="F237" s="63"/>
      <c r="G237" s="63"/>
      <c r="H237" s="63"/>
      <c r="I237" s="63"/>
      <c r="J237" s="63"/>
      <c r="K237" s="63"/>
      <c r="L237" s="40"/>
      <c r="M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</row>
  </sheetData>
  <sheetProtection sheet="1" autoFilter="0" formatColumns="0" formatRows="0" objects="1" scenarios="1" spinCount="100000" saltValue="qkDc6+yRWEGzhbqfz/i95Kh5QHqTTUk8gHB5qIXasI3vhD1wKshbYVPFMzviuIqg+Bn2dTyNX/Cx+kJgBbGIXw==" hashValue="Rh71ElNUjHrkbglMi0rCOSkkjtGu0jbOTnLZqYdfnUTig0PB03NWr2njUzk7gEUc4Y6OHBWegBdjXGBw6FqJyQ==" algorithmName="SHA-512" password="CC35"/>
  <autoFilter ref="C119:K2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85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Výměna pražců a kolejnic, čištění kolejového lože v úseku Blížejov - Domažlice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617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618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15. 7. 2020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46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28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30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33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46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35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36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38</v>
      </c>
      <c r="G34" s="34"/>
      <c r="H34" s="34"/>
      <c r="I34" s="157" t="s">
        <v>37</v>
      </c>
      <c r="J34" s="157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40</v>
      </c>
      <c r="E35" s="146" t="s">
        <v>41</v>
      </c>
      <c r="F35" s="159">
        <f>ROUND((SUM(BE120:BE137)),  2)</f>
        <v>0</v>
      </c>
      <c r="G35" s="34"/>
      <c r="H35" s="34"/>
      <c r="I35" s="160">
        <v>0.20999999999999999</v>
      </c>
      <c r="J35" s="159">
        <f>ROUND(((SUM(BE120:BE137))*I35),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42</v>
      </c>
      <c r="F36" s="159">
        <f>ROUND((SUM(BF120:BF137)),  2)</f>
        <v>0</v>
      </c>
      <c r="G36" s="34"/>
      <c r="H36" s="34"/>
      <c r="I36" s="160">
        <v>0.14999999999999999</v>
      </c>
      <c r="J36" s="159">
        <f>ROUND(((SUM(BF120:BF137))*I36),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43</v>
      </c>
      <c r="F37" s="159">
        <f>ROUND((SUM(BG120:BG137)),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44</v>
      </c>
      <c r="F38" s="159">
        <f>ROUND((SUM(BH120:BH137)),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45</v>
      </c>
      <c r="F39" s="159">
        <f>ROUND((SUM(BI120:BI137)),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Výměna pražců a kolejnic, čištění kolejového lože v úseku Blížejov - Domažlice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617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4.1 - Materiál objednatele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28" t="s">
        <v>22</v>
      </c>
      <c r="J91" s="75" t="str">
        <f>IF(J14="","",J14)</f>
        <v>15. 7. 2020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 - OŘ Plzeň</v>
      </c>
      <c r="G93" s="36"/>
      <c r="H93" s="36"/>
      <c r="I93" s="28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28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132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Výměna pražců a kolejnic, čištění kolejového lože v úseku Blížejov - Domažlice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123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617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125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4.1 - Materiál objednatele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28" t="s">
        <v>22</v>
      </c>
      <c r="J114" s="75" t="str">
        <f>IF(J14="","",J14)</f>
        <v>15. 7. 2020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 - OŘ Plzeň</v>
      </c>
      <c r="G116" s="36"/>
      <c r="H116" s="36"/>
      <c r="I116" s="28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28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133</v>
      </c>
      <c r="D119" s="187" t="s">
        <v>61</v>
      </c>
      <c r="E119" s="187" t="s">
        <v>57</v>
      </c>
      <c r="F119" s="187" t="s">
        <v>58</v>
      </c>
      <c r="G119" s="187" t="s">
        <v>134</v>
      </c>
      <c r="H119" s="187" t="s">
        <v>135</v>
      </c>
      <c r="I119" s="187" t="s">
        <v>136</v>
      </c>
      <c r="J119" s="188" t="s">
        <v>129</v>
      </c>
      <c r="K119" s="189" t="s">
        <v>137</v>
      </c>
      <c r="L119" s="190"/>
      <c r="M119" s="96" t="s">
        <v>1</v>
      </c>
      <c r="N119" s="97" t="s">
        <v>40</v>
      </c>
      <c r="O119" s="97" t="s">
        <v>138</v>
      </c>
      <c r="P119" s="97" t="s">
        <v>139</v>
      </c>
      <c r="Q119" s="97" t="s">
        <v>140</v>
      </c>
      <c r="R119" s="97" t="s">
        <v>141</v>
      </c>
      <c r="S119" s="97" t="s">
        <v>142</v>
      </c>
      <c r="T119" s="98" t="s">
        <v>143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144</v>
      </c>
      <c r="D120" s="36"/>
      <c r="E120" s="36"/>
      <c r="F120" s="36"/>
      <c r="G120" s="36"/>
      <c r="H120" s="36"/>
      <c r="I120" s="36"/>
      <c r="J120" s="191">
        <f>BK120</f>
        <v>0</v>
      </c>
      <c r="K120" s="36"/>
      <c r="L120" s="40"/>
      <c r="M120" s="99"/>
      <c r="N120" s="192"/>
      <c r="O120" s="100"/>
      <c r="P120" s="193">
        <f>SUM(P121:P137)</f>
        <v>0</v>
      </c>
      <c r="Q120" s="100"/>
      <c r="R120" s="193">
        <f>SUM(R121:R137)</f>
        <v>16.124058000000002</v>
      </c>
      <c r="S120" s="100"/>
      <c r="T120" s="194">
        <f>SUM(T121:T137)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131</v>
      </c>
      <c r="BK120" s="195">
        <f>SUM(BK121:BK137)</f>
        <v>0</v>
      </c>
    </row>
    <row r="121" s="2" customFormat="1" ht="14.4" customHeight="1">
      <c r="A121" s="34"/>
      <c r="B121" s="35"/>
      <c r="C121" s="227" t="s">
        <v>83</v>
      </c>
      <c r="D121" s="227" t="s">
        <v>158</v>
      </c>
      <c r="E121" s="228" t="s">
        <v>619</v>
      </c>
      <c r="F121" s="229" t="s">
        <v>620</v>
      </c>
      <c r="G121" s="230" t="s">
        <v>185</v>
      </c>
      <c r="H121" s="231">
        <v>14.4</v>
      </c>
      <c r="I121" s="232"/>
      <c r="J121" s="233">
        <f>ROUND(I121*H121,2)</f>
        <v>0</v>
      </c>
      <c r="K121" s="234"/>
      <c r="L121" s="235"/>
      <c r="M121" s="236" t="s">
        <v>1</v>
      </c>
      <c r="N121" s="237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174</v>
      </c>
      <c r="AT121" s="208" t="s">
        <v>158</v>
      </c>
      <c r="AU121" s="208" t="s">
        <v>76</v>
      </c>
      <c r="AY121" s="13" t="s">
        <v>150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83</v>
      </c>
      <c r="BK121" s="209">
        <f>ROUND(I121*H121,2)</f>
        <v>0</v>
      </c>
      <c r="BL121" s="13" t="s">
        <v>149</v>
      </c>
      <c r="BM121" s="208" t="s">
        <v>621</v>
      </c>
    </row>
    <row r="122" s="2" customFormat="1">
      <c r="A122" s="34"/>
      <c r="B122" s="35"/>
      <c r="C122" s="36"/>
      <c r="D122" s="210" t="s">
        <v>152</v>
      </c>
      <c r="E122" s="36"/>
      <c r="F122" s="211" t="s">
        <v>620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152</v>
      </c>
      <c r="AU122" s="13" t="s">
        <v>76</v>
      </c>
    </row>
    <row r="123" s="10" customFormat="1">
      <c r="A123" s="10"/>
      <c r="B123" s="216"/>
      <c r="C123" s="217"/>
      <c r="D123" s="210" t="s">
        <v>156</v>
      </c>
      <c r="E123" s="218" t="s">
        <v>1</v>
      </c>
      <c r="F123" s="219" t="s">
        <v>622</v>
      </c>
      <c r="G123" s="217"/>
      <c r="H123" s="220">
        <v>9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6" t="s">
        <v>156</v>
      </c>
      <c r="AU123" s="226" t="s">
        <v>76</v>
      </c>
      <c r="AV123" s="10" t="s">
        <v>85</v>
      </c>
      <c r="AW123" s="10" t="s">
        <v>32</v>
      </c>
      <c r="AX123" s="10" t="s">
        <v>76</v>
      </c>
      <c r="AY123" s="226" t="s">
        <v>150</v>
      </c>
    </row>
    <row r="124" s="10" customFormat="1">
      <c r="A124" s="10"/>
      <c r="B124" s="216"/>
      <c r="C124" s="217"/>
      <c r="D124" s="210" t="s">
        <v>156</v>
      </c>
      <c r="E124" s="218" t="s">
        <v>1</v>
      </c>
      <c r="F124" s="219" t="s">
        <v>623</v>
      </c>
      <c r="G124" s="217"/>
      <c r="H124" s="220">
        <v>5.4000000000000004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6" t="s">
        <v>156</v>
      </c>
      <c r="AU124" s="226" t="s">
        <v>76</v>
      </c>
      <c r="AV124" s="10" t="s">
        <v>85</v>
      </c>
      <c r="AW124" s="10" t="s">
        <v>32</v>
      </c>
      <c r="AX124" s="10" t="s">
        <v>76</v>
      </c>
      <c r="AY124" s="226" t="s">
        <v>150</v>
      </c>
    </row>
    <row r="125" s="11" customFormat="1">
      <c r="A125" s="11"/>
      <c r="B125" s="238"/>
      <c r="C125" s="239"/>
      <c r="D125" s="210" t="s">
        <v>156</v>
      </c>
      <c r="E125" s="240" t="s">
        <v>1</v>
      </c>
      <c r="F125" s="241" t="s">
        <v>229</v>
      </c>
      <c r="G125" s="239"/>
      <c r="H125" s="242">
        <v>14.4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T125" s="248" t="s">
        <v>156</v>
      </c>
      <c r="AU125" s="248" t="s">
        <v>76</v>
      </c>
      <c r="AV125" s="11" t="s">
        <v>149</v>
      </c>
      <c r="AW125" s="11" t="s">
        <v>32</v>
      </c>
      <c r="AX125" s="11" t="s">
        <v>83</v>
      </c>
      <c r="AY125" s="248" t="s">
        <v>150</v>
      </c>
    </row>
    <row r="126" s="2" customFormat="1" ht="14.4" customHeight="1">
      <c r="A126" s="34"/>
      <c r="B126" s="35"/>
      <c r="C126" s="227" t="s">
        <v>85</v>
      </c>
      <c r="D126" s="227" t="s">
        <v>158</v>
      </c>
      <c r="E126" s="228" t="s">
        <v>624</v>
      </c>
      <c r="F126" s="229" t="s">
        <v>625</v>
      </c>
      <c r="G126" s="230" t="s">
        <v>168</v>
      </c>
      <c r="H126" s="231">
        <v>1422</v>
      </c>
      <c r="I126" s="232"/>
      <c r="J126" s="233">
        <f>ROUND(I126*H126,2)</f>
        <v>0</v>
      </c>
      <c r="K126" s="234"/>
      <c r="L126" s="235"/>
      <c r="M126" s="236" t="s">
        <v>1</v>
      </c>
      <c r="N126" s="237" t="s">
        <v>41</v>
      </c>
      <c r="O126" s="87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8" t="s">
        <v>174</v>
      </c>
      <c r="AT126" s="208" t="s">
        <v>158</v>
      </c>
      <c r="AU126" s="208" t="s">
        <v>76</v>
      </c>
      <c r="AY126" s="13" t="s">
        <v>150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3" t="s">
        <v>83</v>
      </c>
      <c r="BK126" s="209">
        <f>ROUND(I126*H126,2)</f>
        <v>0</v>
      </c>
      <c r="BL126" s="13" t="s">
        <v>149</v>
      </c>
      <c r="BM126" s="208" t="s">
        <v>626</v>
      </c>
    </row>
    <row r="127" s="2" customFormat="1">
      <c r="A127" s="34"/>
      <c r="B127" s="35"/>
      <c r="C127" s="36"/>
      <c r="D127" s="210" t="s">
        <v>152</v>
      </c>
      <c r="E127" s="36"/>
      <c r="F127" s="211" t="s">
        <v>625</v>
      </c>
      <c r="G127" s="36"/>
      <c r="H127" s="36"/>
      <c r="I127" s="212"/>
      <c r="J127" s="36"/>
      <c r="K127" s="36"/>
      <c r="L127" s="40"/>
      <c r="M127" s="213"/>
      <c r="N127" s="214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152</v>
      </c>
      <c r="AU127" s="13" t="s">
        <v>76</v>
      </c>
    </row>
    <row r="128" s="10" customFormat="1">
      <c r="A128" s="10"/>
      <c r="B128" s="216"/>
      <c r="C128" s="217"/>
      <c r="D128" s="210" t="s">
        <v>156</v>
      </c>
      <c r="E128" s="218" t="s">
        <v>1</v>
      </c>
      <c r="F128" s="219" t="s">
        <v>627</v>
      </c>
      <c r="G128" s="217"/>
      <c r="H128" s="220">
        <v>1422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6" t="s">
        <v>156</v>
      </c>
      <c r="AU128" s="226" t="s">
        <v>76</v>
      </c>
      <c r="AV128" s="10" t="s">
        <v>85</v>
      </c>
      <c r="AW128" s="10" t="s">
        <v>32</v>
      </c>
      <c r="AX128" s="10" t="s">
        <v>83</v>
      </c>
      <c r="AY128" s="226" t="s">
        <v>150</v>
      </c>
    </row>
    <row r="129" s="2" customFormat="1" ht="14.4" customHeight="1">
      <c r="A129" s="34"/>
      <c r="B129" s="35"/>
      <c r="C129" s="227" t="s">
        <v>165</v>
      </c>
      <c r="D129" s="227" t="s">
        <v>158</v>
      </c>
      <c r="E129" s="228" t="s">
        <v>628</v>
      </c>
      <c r="F129" s="229" t="s">
        <v>629</v>
      </c>
      <c r="G129" s="230" t="s">
        <v>185</v>
      </c>
      <c r="H129" s="231">
        <v>268.60000000000002</v>
      </c>
      <c r="I129" s="232"/>
      <c r="J129" s="233">
        <f>ROUND(I129*H129,2)</f>
        <v>0</v>
      </c>
      <c r="K129" s="234"/>
      <c r="L129" s="235"/>
      <c r="M129" s="236" t="s">
        <v>1</v>
      </c>
      <c r="N129" s="237" t="s">
        <v>41</v>
      </c>
      <c r="O129" s="87"/>
      <c r="P129" s="206">
        <f>O129*H129</f>
        <v>0</v>
      </c>
      <c r="Q129" s="206">
        <v>0.06003</v>
      </c>
      <c r="R129" s="206">
        <f>Q129*H129</f>
        <v>16.124058000000002</v>
      </c>
      <c r="S129" s="206">
        <v>0</v>
      </c>
      <c r="T129" s="20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8" t="s">
        <v>174</v>
      </c>
      <c r="AT129" s="208" t="s">
        <v>158</v>
      </c>
      <c r="AU129" s="208" t="s">
        <v>76</v>
      </c>
      <c r="AY129" s="13" t="s">
        <v>150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3" t="s">
        <v>83</v>
      </c>
      <c r="BK129" s="209">
        <f>ROUND(I129*H129,2)</f>
        <v>0</v>
      </c>
      <c r="BL129" s="13" t="s">
        <v>149</v>
      </c>
      <c r="BM129" s="208" t="s">
        <v>630</v>
      </c>
    </row>
    <row r="130" s="2" customFormat="1">
      <c r="A130" s="34"/>
      <c r="B130" s="35"/>
      <c r="C130" s="36"/>
      <c r="D130" s="210" t="s">
        <v>152</v>
      </c>
      <c r="E130" s="36"/>
      <c r="F130" s="211" t="s">
        <v>629</v>
      </c>
      <c r="G130" s="36"/>
      <c r="H130" s="36"/>
      <c r="I130" s="212"/>
      <c r="J130" s="36"/>
      <c r="K130" s="36"/>
      <c r="L130" s="40"/>
      <c r="M130" s="213"/>
      <c r="N130" s="214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152</v>
      </c>
      <c r="AU130" s="13" t="s">
        <v>76</v>
      </c>
    </row>
    <row r="131" s="10" customFormat="1">
      <c r="A131" s="10"/>
      <c r="B131" s="216"/>
      <c r="C131" s="217"/>
      <c r="D131" s="210" t="s">
        <v>156</v>
      </c>
      <c r="E131" s="218" t="s">
        <v>1</v>
      </c>
      <c r="F131" s="219" t="s">
        <v>631</v>
      </c>
      <c r="G131" s="217"/>
      <c r="H131" s="220">
        <v>90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26" t="s">
        <v>156</v>
      </c>
      <c r="AU131" s="226" t="s">
        <v>76</v>
      </c>
      <c r="AV131" s="10" t="s">
        <v>85</v>
      </c>
      <c r="AW131" s="10" t="s">
        <v>32</v>
      </c>
      <c r="AX131" s="10" t="s">
        <v>76</v>
      </c>
      <c r="AY131" s="226" t="s">
        <v>150</v>
      </c>
    </row>
    <row r="132" s="10" customFormat="1">
      <c r="A132" s="10"/>
      <c r="B132" s="216"/>
      <c r="C132" s="217"/>
      <c r="D132" s="210" t="s">
        <v>156</v>
      </c>
      <c r="E132" s="218" t="s">
        <v>1</v>
      </c>
      <c r="F132" s="219" t="s">
        <v>632</v>
      </c>
      <c r="G132" s="217"/>
      <c r="H132" s="220">
        <v>70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6" t="s">
        <v>156</v>
      </c>
      <c r="AU132" s="226" t="s">
        <v>76</v>
      </c>
      <c r="AV132" s="10" t="s">
        <v>85</v>
      </c>
      <c r="AW132" s="10" t="s">
        <v>32</v>
      </c>
      <c r="AX132" s="10" t="s">
        <v>76</v>
      </c>
      <c r="AY132" s="226" t="s">
        <v>150</v>
      </c>
    </row>
    <row r="133" s="10" customFormat="1">
      <c r="A133" s="10"/>
      <c r="B133" s="216"/>
      <c r="C133" s="217"/>
      <c r="D133" s="210" t="s">
        <v>156</v>
      </c>
      <c r="E133" s="218" t="s">
        <v>1</v>
      </c>
      <c r="F133" s="219" t="s">
        <v>633</v>
      </c>
      <c r="G133" s="217"/>
      <c r="H133" s="220">
        <v>60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6" t="s">
        <v>156</v>
      </c>
      <c r="AU133" s="226" t="s">
        <v>76</v>
      </c>
      <c r="AV133" s="10" t="s">
        <v>85</v>
      </c>
      <c r="AW133" s="10" t="s">
        <v>32</v>
      </c>
      <c r="AX133" s="10" t="s">
        <v>76</v>
      </c>
      <c r="AY133" s="226" t="s">
        <v>150</v>
      </c>
    </row>
    <row r="134" s="10" customFormat="1">
      <c r="A134" s="10"/>
      <c r="B134" s="216"/>
      <c r="C134" s="217"/>
      <c r="D134" s="210" t="s">
        <v>156</v>
      </c>
      <c r="E134" s="218" t="s">
        <v>1</v>
      </c>
      <c r="F134" s="219" t="s">
        <v>634</v>
      </c>
      <c r="G134" s="217"/>
      <c r="H134" s="220">
        <v>25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26" t="s">
        <v>156</v>
      </c>
      <c r="AU134" s="226" t="s">
        <v>76</v>
      </c>
      <c r="AV134" s="10" t="s">
        <v>85</v>
      </c>
      <c r="AW134" s="10" t="s">
        <v>32</v>
      </c>
      <c r="AX134" s="10" t="s">
        <v>76</v>
      </c>
      <c r="AY134" s="226" t="s">
        <v>150</v>
      </c>
    </row>
    <row r="135" s="10" customFormat="1">
      <c r="A135" s="10"/>
      <c r="B135" s="216"/>
      <c r="C135" s="217"/>
      <c r="D135" s="210" t="s">
        <v>156</v>
      </c>
      <c r="E135" s="218" t="s">
        <v>1</v>
      </c>
      <c r="F135" s="219" t="s">
        <v>635</v>
      </c>
      <c r="G135" s="217"/>
      <c r="H135" s="220">
        <v>7.2000000000000002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6" t="s">
        <v>156</v>
      </c>
      <c r="AU135" s="226" t="s">
        <v>76</v>
      </c>
      <c r="AV135" s="10" t="s">
        <v>85</v>
      </c>
      <c r="AW135" s="10" t="s">
        <v>32</v>
      </c>
      <c r="AX135" s="10" t="s">
        <v>76</v>
      </c>
      <c r="AY135" s="226" t="s">
        <v>150</v>
      </c>
    </row>
    <row r="136" s="10" customFormat="1">
      <c r="A136" s="10"/>
      <c r="B136" s="216"/>
      <c r="C136" s="217"/>
      <c r="D136" s="210" t="s">
        <v>156</v>
      </c>
      <c r="E136" s="218" t="s">
        <v>1</v>
      </c>
      <c r="F136" s="219" t="s">
        <v>636</v>
      </c>
      <c r="G136" s="217"/>
      <c r="H136" s="220">
        <v>16.399999999999999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26" t="s">
        <v>156</v>
      </c>
      <c r="AU136" s="226" t="s">
        <v>76</v>
      </c>
      <c r="AV136" s="10" t="s">
        <v>85</v>
      </c>
      <c r="AW136" s="10" t="s">
        <v>32</v>
      </c>
      <c r="AX136" s="10" t="s">
        <v>76</v>
      </c>
      <c r="AY136" s="226" t="s">
        <v>150</v>
      </c>
    </row>
    <row r="137" s="11" customFormat="1">
      <c r="A137" s="11"/>
      <c r="B137" s="238"/>
      <c r="C137" s="239"/>
      <c r="D137" s="210" t="s">
        <v>156</v>
      </c>
      <c r="E137" s="240" t="s">
        <v>1</v>
      </c>
      <c r="F137" s="241" t="s">
        <v>229</v>
      </c>
      <c r="G137" s="239"/>
      <c r="H137" s="242">
        <v>268.59999999999997</v>
      </c>
      <c r="I137" s="243"/>
      <c r="J137" s="239"/>
      <c r="K137" s="239"/>
      <c r="L137" s="244"/>
      <c r="M137" s="256"/>
      <c r="N137" s="257"/>
      <c r="O137" s="257"/>
      <c r="P137" s="257"/>
      <c r="Q137" s="257"/>
      <c r="R137" s="257"/>
      <c r="S137" s="257"/>
      <c r="T137" s="258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T137" s="248" t="s">
        <v>156</v>
      </c>
      <c r="AU137" s="248" t="s">
        <v>76</v>
      </c>
      <c r="AV137" s="11" t="s">
        <v>149</v>
      </c>
      <c r="AW137" s="11" t="s">
        <v>32</v>
      </c>
      <c r="AX137" s="11" t="s">
        <v>83</v>
      </c>
      <c r="AY137" s="248" t="s">
        <v>150</v>
      </c>
    </row>
    <row r="138" s="2" customFormat="1" ht="6.96" customHeight="1">
      <c r="A138" s="34"/>
      <c r="B138" s="62"/>
      <c r="C138" s="63"/>
      <c r="D138" s="63"/>
      <c r="E138" s="63"/>
      <c r="F138" s="63"/>
      <c r="G138" s="63"/>
      <c r="H138" s="63"/>
      <c r="I138" s="63"/>
      <c r="J138" s="63"/>
      <c r="K138" s="63"/>
      <c r="L138" s="40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sheet="1" autoFilter="0" formatColumns="0" formatRows="0" objects="1" scenarios="1" spinCount="100000" saltValue="ZdZZGGyWA4r5ucu/RQFA0kMD8vhMMSN4UHcaS8qgeOZfiL/l0NLBdl9qdGU4V+zWNlXv0UizGx52jyJFHKuVOg==" hashValue="e0S/MH7QmEpS+UhIbt6Ra7k1AkZmX3vwvPuX3npvze21IldplV97eUWzX69LmtdQDW/+UBBSFgYpxslJ+ESjVw==" algorithmName="SHA-512" password="CC35"/>
  <autoFilter ref="C119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85</v>
      </c>
    </row>
    <row r="4" s="1" customFormat="1" ht="24.96" customHeight="1">
      <c r="B4" s="16"/>
      <c r="D4" s="144" t="s">
        <v>122</v>
      </c>
      <c r="L4" s="16"/>
      <c r="M4" s="14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6" t="s">
        <v>16</v>
      </c>
      <c r="L6" s="16"/>
    </row>
    <row r="7" s="1" customFormat="1" ht="16.5" customHeight="1">
      <c r="B7" s="16"/>
      <c r="E7" s="147" t="str">
        <f>'Rekapitulace stavby'!K6</f>
        <v>Výměna pražců a kolejnic, čištění kolejového lože v úseku Blížejov - Domažlice</v>
      </c>
      <c r="F7" s="146"/>
      <c r="G7" s="146"/>
      <c r="H7" s="146"/>
      <c r="L7" s="16"/>
    </row>
    <row r="8" s="1" customFormat="1" ht="12" customHeight="1">
      <c r="B8" s="16"/>
      <c r="D8" s="146" t="s">
        <v>123</v>
      </c>
      <c r="L8" s="16"/>
    </row>
    <row r="9" s="2" customFormat="1" ht="16.5" customHeight="1">
      <c r="A9" s="34"/>
      <c r="B9" s="40"/>
      <c r="C9" s="34"/>
      <c r="D9" s="34"/>
      <c r="E9" s="147" t="s">
        <v>637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6" t="s">
        <v>125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8" t="s">
        <v>638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15. 7. 2020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46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6" t="s">
        <v>28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6" t="s">
        <v>30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6" t="s">
        <v>33</v>
      </c>
      <c r="E25" s="34"/>
      <c r="F25" s="34"/>
      <c r="G25" s="34"/>
      <c r="H25" s="34"/>
      <c r="I25" s="146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46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6" t="s">
        <v>35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5" t="s">
        <v>36</v>
      </c>
      <c r="E32" s="34"/>
      <c r="F32" s="34"/>
      <c r="G32" s="34"/>
      <c r="H32" s="34"/>
      <c r="I32" s="34"/>
      <c r="J32" s="156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7" t="s">
        <v>38</v>
      </c>
      <c r="G34" s="34"/>
      <c r="H34" s="34"/>
      <c r="I34" s="157" t="s">
        <v>37</v>
      </c>
      <c r="J34" s="157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8" t="s">
        <v>40</v>
      </c>
      <c r="E35" s="146" t="s">
        <v>41</v>
      </c>
      <c r="F35" s="159">
        <f>ROUND((SUM(BE120:BE137)),  2)</f>
        <v>0</v>
      </c>
      <c r="G35" s="34"/>
      <c r="H35" s="34"/>
      <c r="I35" s="160">
        <v>0.20999999999999999</v>
      </c>
      <c r="J35" s="159">
        <f>ROUND(((SUM(BE120:BE137))*I35),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6" t="s">
        <v>42</v>
      </c>
      <c r="F36" s="159">
        <f>ROUND((SUM(BF120:BF137)),  2)</f>
        <v>0</v>
      </c>
      <c r="G36" s="34"/>
      <c r="H36" s="34"/>
      <c r="I36" s="160">
        <v>0.14999999999999999</v>
      </c>
      <c r="J36" s="159">
        <f>ROUND(((SUM(BF120:BF137))*I36),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43</v>
      </c>
      <c r="F37" s="159">
        <f>ROUND((SUM(BG120:BG137)),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44</v>
      </c>
      <c r="F38" s="159">
        <f>ROUND((SUM(BH120:BH137)),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45</v>
      </c>
      <c r="F39" s="159">
        <f>ROUND((SUM(BI120:BI137)),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1"/>
      <c r="D41" s="162" t="s">
        <v>46</v>
      </c>
      <c r="E41" s="163"/>
      <c r="F41" s="163"/>
      <c r="G41" s="164" t="s">
        <v>47</v>
      </c>
      <c r="H41" s="165" t="s">
        <v>48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8" t="s">
        <v>53</v>
      </c>
      <c r="E65" s="174"/>
      <c r="F65" s="174"/>
      <c r="G65" s="168" t="s">
        <v>54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127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Výměna pražců a kolejnic, čištění kolejového lože v úseku Blížejov - Domažlice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123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79" t="s">
        <v>637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125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5.1 - VRN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Stod</v>
      </c>
      <c r="G91" s="36"/>
      <c r="H91" s="36"/>
      <c r="I91" s="28" t="s">
        <v>22</v>
      </c>
      <c r="J91" s="75" t="str">
        <f>IF(J14="","",J14)</f>
        <v>15. 7. 2020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 - OŘ Plzeň</v>
      </c>
      <c r="G93" s="36"/>
      <c r="H93" s="36"/>
      <c r="I93" s="28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28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128</v>
      </c>
      <c r="D96" s="181"/>
      <c r="E96" s="181"/>
      <c r="F96" s="181"/>
      <c r="G96" s="181"/>
      <c r="H96" s="181"/>
      <c r="I96" s="181"/>
      <c r="J96" s="182" t="s">
        <v>129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130</v>
      </c>
      <c r="D98" s="36"/>
      <c r="E98" s="36"/>
      <c r="F98" s="36"/>
      <c r="G98" s="36"/>
      <c r="H98" s="36"/>
      <c r="I98" s="36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131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132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9" t="str">
        <f>E7</f>
        <v>Výměna pražců a kolejnic, čištění kolejového lože v úseku Blížejov - Domažlice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123</v>
      </c>
      <c r="D109" s="18"/>
      <c r="E109" s="18"/>
      <c r="F109" s="18"/>
      <c r="G109" s="18"/>
      <c r="H109" s="18"/>
      <c r="I109" s="18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79" t="s">
        <v>637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125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5.1 - VRN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Stod</v>
      </c>
      <c r="G114" s="36"/>
      <c r="H114" s="36"/>
      <c r="I114" s="28" t="s">
        <v>22</v>
      </c>
      <c r="J114" s="75" t="str">
        <f>IF(J14="","",J14)</f>
        <v>15. 7. 2020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 - OŘ Plzeň</v>
      </c>
      <c r="G116" s="36"/>
      <c r="H116" s="36"/>
      <c r="I116" s="28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28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84"/>
      <c r="B119" s="185"/>
      <c r="C119" s="186" t="s">
        <v>133</v>
      </c>
      <c r="D119" s="187" t="s">
        <v>61</v>
      </c>
      <c r="E119" s="187" t="s">
        <v>57</v>
      </c>
      <c r="F119" s="187" t="s">
        <v>58</v>
      </c>
      <c r="G119" s="187" t="s">
        <v>134</v>
      </c>
      <c r="H119" s="187" t="s">
        <v>135</v>
      </c>
      <c r="I119" s="187" t="s">
        <v>136</v>
      </c>
      <c r="J119" s="188" t="s">
        <v>129</v>
      </c>
      <c r="K119" s="189" t="s">
        <v>137</v>
      </c>
      <c r="L119" s="190"/>
      <c r="M119" s="96" t="s">
        <v>1</v>
      </c>
      <c r="N119" s="97" t="s">
        <v>40</v>
      </c>
      <c r="O119" s="97" t="s">
        <v>138</v>
      </c>
      <c r="P119" s="97" t="s">
        <v>139</v>
      </c>
      <c r="Q119" s="97" t="s">
        <v>140</v>
      </c>
      <c r="R119" s="97" t="s">
        <v>141</v>
      </c>
      <c r="S119" s="97" t="s">
        <v>142</v>
      </c>
      <c r="T119" s="98" t="s">
        <v>143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4"/>
      <c r="B120" s="35"/>
      <c r="C120" s="103" t="s">
        <v>144</v>
      </c>
      <c r="D120" s="36"/>
      <c r="E120" s="36"/>
      <c r="F120" s="36"/>
      <c r="G120" s="36"/>
      <c r="H120" s="36"/>
      <c r="I120" s="36"/>
      <c r="J120" s="191">
        <f>BK120</f>
        <v>0</v>
      </c>
      <c r="K120" s="36"/>
      <c r="L120" s="40"/>
      <c r="M120" s="99"/>
      <c r="N120" s="192"/>
      <c r="O120" s="100"/>
      <c r="P120" s="193">
        <f>SUM(P121:P137)</f>
        <v>0</v>
      </c>
      <c r="Q120" s="100"/>
      <c r="R120" s="193">
        <f>SUM(R121:R137)</f>
        <v>0</v>
      </c>
      <c r="S120" s="100"/>
      <c r="T120" s="194">
        <f>SUM(T121:T137)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131</v>
      </c>
      <c r="BK120" s="195">
        <f>SUM(BK121:BK137)</f>
        <v>0</v>
      </c>
    </row>
    <row r="121" s="2" customFormat="1" ht="14.4" customHeight="1">
      <c r="A121" s="34"/>
      <c r="B121" s="35"/>
      <c r="C121" s="196" t="s">
        <v>83</v>
      </c>
      <c r="D121" s="196" t="s">
        <v>145</v>
      </c>
      <c r="E121" s="197" t="s">
        <v>639</v>
      </c>
      <c r="F121" s="198" t="s">
        <v>640</v>
      </c>
      <c r="G121" s="199" t="s">
        <v>168</v>
      </c>
      <c r="H121" s="200">
        <v>4</v>
      </c>
      <c r="I121" s="201"/>
      <c r="J121" s="202">
        <f>ROUND(I121*H121,2)</f>
        <v>0</v>
      </c>
      <c r="K121" s="203"/>
      <c r="L121" s="40"/>
      <c r="M121" s="204" t="s">
        <v>1</v>
      </c>
      <c r="N121" s="205" t="s">
        <v>41</v>
      </c>
      <c r="O121" s="8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8" t="s">
        <v>641</v>
      </c>
      <c r="AT121" s="208" t="s">
        <v>145</v>
      </c>
      <c r="AU121" s="208" t="s">
        <v>76</v>
      </c>
      <c r="AY121" s="13" t="s">
        <v>150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83</v>
      </c>
      <c r="BK121" s="209">
        <f>ROUND(I121*H121,2)</f>
        <v>0</v>
      </c>
      <c r="BL121" s="13" t="s">
        <v>641</v>
      </c>
      <c r="BM121" s="208" t="s">
        <v>642</v>
      </c>
    </row>
    <row r="122" s="2" customFormat="1">
      <c r="A122" s="34"/>
      <c r="B122" s="35"/>
      <c r="C122" s="36"/>
      <c r="D122" s="210" t="s">
        <v>152</v>
      </c>
      <c r="E122" s="36"/>
      <c r="F122" s="211" t="s">
        <v>643</v>
      </c>
      <c r="G122" s="36"/>
      <c r="H122" s="36"/>
      <c r="I122" s="212"/>
      <c r="J122" s="36"/>
      <c r="K122" s="36"/>
      <c r="L122" s="40"/>
      <c r="M122" s="213"/>
      <c r="N122" s="214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152</v>
      </c>
      <c r="AU122" s="13" t="s">
        <v>76</v>
      </c>
    </row>
    <row r="123" s="2" customFormat="1">
      <c r="A123" s="34"/>
      <c r="B123" s="35"/>
      <c r="C123" s="36"/>
      <c r="D123" s="210" t="s">
        <v>154</v>
      </c>
      <c r="E123" s="36"/>
      <c r="F123" s="215" t="s">
        <v>644</v>
      </c>
      <c r="G123" s="36"/>
      <c r="H123" s="36"/>
      <c r="I123" s="212"/>
      <c r="J123" s="36"/>
      <c r="K123" s="36"/>
      <c r="L123" s="40"/>
      <c r="M123" s="213"/>
      <c r="N123" s="214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154</v>
      </c>
      <c r="AU123" s="13" t="s">
        <v>76</v>
      </c>
    </row>
    <row r="124" s="2" customFormat="1" ht="14.4" customHeight="1">
      <c r="A124" s="34"/>
      <c r="B124" s="35"/>
      <c r="C124" s="196" t="s">
        <v>85</v>
      </c>
      <c r="D124" s="196" t="s">
        <v>145</v>
      </c>
      <c r="E124" s="197" t="s">
        <v>645</v>
      </c>
      <c r="F124" s="198" t="s">
        <v>646</v>
      </c>
      <c r="G124" s="199" t="s">
        <v>185</v>
      </c>
      <c r="H124" s="200">
        <v>3000</v>
      </c>
      <c r="I124" s="201"/>
      <c r="J124" s="202">
        <f>ROUND(I124*H124,2)</f>
        <v>0</v>
      </c>
      <c r="K124" s="203"/>
      <c r="L124" s="40"/>
      <c r="M124" s="204" t="s">
        <v>1</v>
      </c>
      <c r="N124" s="205" t="s">
        <v>41</v>
      </c>
      <c r="O124" s="8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8" t="s">
        <v>641</v>
      </c>
      <c r="AT124" s="208" t="s">
        <v>145</v>
      </c>
      <c r="AU124" s="208" t="s">
        <v>76</v>
      </c>
      <c r="AY124" s="13" t="s">
        <v>150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83</v>
      </c>
      <c r="BK124" s="209">
        <f>ROUND(I124*H124,2)</f>
        <v>0</v>
      </c>
      <c r="BL124" s="13" t="s">
        <v>641</v>
      </c>
      <c r="BM124" s="208" t="s">
        <v>647</v>
      </c>
    </row>
    <row r="125" s="2" customFormat="1">
      <c r="A125" s="34"/>
      <c r="B125" s="35"/>
      <c r="C125" s="36"/>
      <c r="D125" s="210" t="s">
        <v>152</v>
      </c>
      <c r="E125" s="36"/>
      <c r="F125" s="211" t="s">
        <v>648</v>
      </c>
      <c r="G125" s="36"/>
      <c r="H125" s="36"/>
      <c r="I125" s="212"/>
      <c r="J125" s="36"/>
      <c r="K125" s="36"/>
      <c r="L125" s="40"/>
      <c r="M125" s="213"/>
      <c r="N125" s="214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152</v>
      </c>
      <c r="AU125" s="13" t="s">
        <v>76</v>
      </c>
    </row>
    <row r="126" s="2" customFormat="1">
      <c r="A126" s="34"/>
      <c r="B126" s="35"/>
      <c r="C126" s="36"/>
      <c r="D126" s="210" t="s">
        <v>154</v>
      </c>
      <c r="E126" s="36"/>
      <c r="F126" s="215" t="s">
        <v>649</v>
      </c>
      <c r="G126" s="36"/>
      <c r="H126" s="36"/>
      <c r="I126" s="212"/>
      <c r="J126" s="36"/>
      <c r="K126" s="36"/>
      <c r="L126" s="40"/>
      <c r="M126" s="213"/>
      <c r="N126" s="214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154</v>
      </c>
      <c r="AU126" s="13" t="s">
        <v>76</v>
      </c>
    </row>
    <row r="127" s="2" customFormat="1" ht="14.4" customHeight="1">
      <c r="A127" s="34"/>
      <c r="B127" s="35"/>
      <c r="C127" s="196" t="s">
        <v>165</v>
      </c>
      <c r="D127" s="196" t="s">
        <v>145</v>
      </c>
      <c r="E127" s="197" t="s">
        <v>650</v>
      </c>
      <c r="F127" s="198" t="s">
        <v>651</v>
      </c>
      <c r="G127" s="199" t="s">
        <v>652</v>
      </c>
      <c r="H127" s="259"/>
      <c r="I127" s="201"/>
      <c r="J127" s="202">
        <f>ROUND(I127*H127,2)</f>
        <v>0</v>
      </c>
      <c r="K127" s="203"/>
      <c r="L127" s="40"/>
      <c r="M127" s="204" t="s">
        <v>1</v>
      </c>
      <c r="N127" s="205" t="s">
        <v>41</v>
      </c>
      <c r="O127" s="87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8" t="s">
        <v>641</v>
      </c>
      <c r="AT127" s="208" t="s">
        <v>145</v>
      </c>
      <c r="AU127" s="208" t="s">
        <v>76</v>
      </c>
      <c r="AY127" s="13" t="s">
        <v>150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3" t="s">
        <v>83</v>
      </c>
      <c r="BK127" s="209">
        <f>ROUND(I127*H127,2)</f>
        <v>0</v>
      </c>
      <c r="BL127" s="13" t="s">
        <v>641</v>
      </c>
      <c r="BM127" s="208" t="s">
        <v>653</v>
      </c>
    </row>
    <row r="128" s="2" customFormat="1">
      <c r="A128" s="34"/>
      <c r="B128" s="35"/>
      <c r="C128" s="36"/>
      <c r="D128" s="210" t="s">
        <v>152</v>
      </c>
      <c r="E128" s="36"/>
      <c r="F128" s="211" t="s">
        <v>651</v>
      </c>
      <c r="G128" s="36"/>
      <c r="H128" s="36"/>
      <c r="I128" s="212"/>
      <c r="J128" s="36"/>
      <c r="K128" s="36"/>
      <c r="L128" s="40"/>
      <c r="M128" s="213"/>
      <c r="N128" s="214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152</v>
      </c>
      <c r="AU128" s="13" t="s">
        <v>76</v>
      </c>
    </row>
    <row r="129" s="2" customFormat="1" ht="14.4" customHeight="1">
      <c r="A129" s="34"/>
      <c r="B129" s="35"/>
      <c r="C129" s="196" t="s">
        <v>149</v>
      </c>
      <c r="D129" s="196" t="s">
        <v>145</v>
      </c>
      <c r="E129" s="197" t="s">
        <v>654</v>
      </c>
      <c r="F129" s="198" t="s">
        <v>655</v>
      </c>
      <c r="G129" s="199" t="s">
        <v>652</v>
      </c>
      <c r="H129" s="259"/>
      <c r="I129" s="201"/>
      <c r="J129" s="202">
        <f>ROUND(I129*H129,2)</f>
        <v>0</v>
      </c>
      <c r="K129" s="203"/>
      <c r="L129" s="40"/>
      <c r="M129" s="204" t="s">
        <v>1</v>
      </c>
      <c r="N129" s="205" t="s">
        <v>41</v>
      </c>
      <c r="O129" s="87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8" t="s">
        <v>641</v>
      </c>
      <c r="AT129" s="208" t="s">
        <v>145</v>
      </c>
      <c r="AU129" s="208" t="s">
        <v>76</v>
      </c>
      <c r="AY129" s="13" t="s">
        <v>150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3" t="s">
        <v>83</v>
      </c>
      <c r="BK129" s="209">
        <f>ROUND(I129*H129,2)</f>
        <v>0</v>
      </c>
      <c r="BL129" s="13" t="s">
        <v>641</v>
      </c>
      <c r="BM129" s="208" t="s">
        <v>656</v>
      </c>
    </row>
    <row r="130" s="2" customFormat="1">
      <c r="A130" s="34"/>
      <c r="B130" s="35"/>
      <c r="C130" s="36"/>
      <c r="D130" s="210" t="s">
        <v>152</v>
      </c>
      <c r="E130" s="36"/>
      <c r="F130" s="211" t="s">
        <v>655</v>
      </c>
      <c r="G130" s="36"/>
      <c r="H130" s="36"/>
      <c r="I130" s="212"/>
      <c r="J130" s="36"/>
      <c r="K130" s="36"/>
      <c r="L130" s="40"/>
      <c r="M130" s="213"/>
      <c r="N130" s="214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152</v>
      </c>
      <c r="AU130" s="13" t="s">
        <v>76</v>
      </c>
    </row>
    <row r="131" s="2" customFormat="1" ht="14.4" customHeight="1">
      <c r="A131" s="34"/>
      <c r="B131" s="35"/>
      <c r="C131" s="196" t="s">
        <v>177</v>
      </c>
      <c r="D131" s="196" t="s">
        <v>145</v>
      </c>
      <c r="E131" s="197" t="s">
        <v>657</v>
      </c>
      <c r="F131" s="198" t="s">
        <v>658</v>
      </c>
      <c r="G131" s="199" t="s">
        <v>652</v>
      </c>
      <c r="H131" s="259"/>
      <c r="I131" s="201"/>
      <c r="J131" s="202">
        <f>ROUND(I131*H131,2)</f>
        <v>0</v>
      </c>
      <c r="K131" s="203"/>
      <c r="L131" s="40"/>
      <c r="M131" s="204" t="s">
        <v>1</v>
      </c>
      <c r="N131" s="205" t="s">
        <v>41</v>
      </c>
      <c r="O131" s="87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8" t="s">
        <v>641</v>
      </c>
      <c r="AT131" s="208" t="s">
        <v>145</v>
      </c>
      <c r="AU131" s="208" t="s">
        <v>76</v>
      </c>
      <c r="AY131" s="13" t="s">
        <v>150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3" t="s">
        <v>83</v>
      </c>
      <c r="BK131" s="209">
        <f>ROUND(I131*H131,2)</f>
        <v>0</v>
      </c>
      <c r="BL131" s="13" t="s">
        <v>641</v>
      </c>
      <c r="BM131" s="208" t="s">
        <v>659</v>
      </c>
    </row>
    <row r="132" s="2" customFormat="1">
      <c r="A132" s="34"/>
      <c r="B132" s="35"/>
      <c r="C132" s="36"/>
      <c r="D132" s="210" t="s">
        <v>152</v>
      </c>
      <c r="E132" s="36"/>
      <c r="F132" s="211" t="s">
        <v>658</v>
      </c>
      <c r="G132" s="36"/>
      <c r="H132" s="36"/>
      <c r="I132" s="212"/>
      <c r="J132" s="36"/>
      <c r="K132" s="36"/>
      <c r="L132" s="40"/>
      <c r="M132" s="213"/>
      <c r="N132" s="214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152</v>
      </c>
      <c r="AU132" s="13" t="s">
        <v>76</v>
      </c>
    </row>
    <row r="133" s="2" customFormat="1" ht="14.4" customHeight="1">
      <c r="A133" s="34"/>
      <c r="B133" s="35"/>
      <c r="C133" s="196" t="s">
        <v>182</v>
      </c>
      <c r="D133" s="196" t="s">
        <v>145</v>
      </c>
      <c r="E133" s="197" t="s">
        <v>660</v>
      </c>
      <c r="F133" s="198" t="s">
        <v>661</v>
      </c>
      <c r="G133" s="199" t="s">
        <v>652</v>
      </c>
      <c r="H133" s="259"/>
      <c r="I133" s="201"/>
      <c r="J133" s="202">
        <f>ROUND(I133*H133,2)</f>
        <v>0</v>
      </c>
      <c r="K133" s="203"/>
      <c r="L133" s="40"/>
      <c r="M133" s="204" t="s">
        <v>1</v>
      </c>
      <c r="N133" s="205" t="s">
        <v>41</v>
      </c>
      <c r="O133" s="87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8" t="s">
        <v>641</v>
      </c>
      <c r="AT133" s="208" t="s">
        <v>145</v>
      </c>
      <c r="AU133" s="208" t="s">
        <v>76</v>
      </c>
      <c r="AY133" s="13" t="s">
        <v>150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3" t="s">
        <v>83</v>
      </c>
      <c r="BK133" s="209">
        <f>ROUND(I133*H133,2)</f>
        <v>0</v>
      </c>
      <c r="BL133" s="13" t="s">
        <v>641</v>
      </c>
      <c r="BM133" s="208" t="s">
        <v>662</v>
      </c>
    </row>
    <row r="134" s="2" customFormat="1">
      <c r="A134" s="34"/>
      <c r="B134" s="35"/>
      <c r="C134" s="36"/>
      <c r="D134" s="210" t="s">
        <v>152</v>
      </c>
      <c r="E134" s="36"/>
      <c r="F134" s="211" t="s">
        <v>663</v>
      </c>
      <c r="G134" s="36"/>
      <c r="H134" s="36"/>
      <c r="I134" s="212"/>
      <c r="J134" s="36"/>
      <c r="K134" s="36"/>
      <c r="L134" s="40"/>
      <c r="M134" s="213"/>
      <c r="N134" s="214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152</v>
      </c>
      <c r="AU134" s="13" t="s">
        <v>76</v>
      </c>
    </row>
    <row r="135" s="2" customFormat="1">
      <c r="A135" s="34"/>
      <c r="B135" s="35"/>
      <c r="C135" s="36"/>
      <c r="D135" s="210" t="s">
        <v>154</v>
      </c>
      <c r="E135" s="36"/>
      <c r="F135" s="215" t="s">
        <v>664</v>
      </c>
      <c r="G135" s="36"/>
      <c r="H135" s="36"/>
      <c r="I135" s="212"/>
      <c r="J135" s="36"/>
      <c r="K135" s="36"/>
      <c r="L135" s="40"/>
      <c r="M135" s="213"/>
      <c r="N135" s="214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154</v>
      </c>
      <c r="AU135" s="13" t="s">
        <v>76</v>
      </c>
    </row>
    <row r="136" s="2" customFormat="1" ht="37.8" customHeight="1">
      <c r="A136" s="34"/>
      <c r="B136" s="35"/>
      <c r="C136" s="196" t="s">
        <v>189</v>
      </c>
      <c r="D136" s="196" t="s">
        <v>145</v>
      </c>
      <c r="E136" s="197" t="s">
        <v>665</v>
      </c>
      <c r="F136" s="198" t="s">
        <v>666</v>
      </c>
      <c r="G136" s="199" t="s">
        <v>652</v>
      </c>
      <c r="H136" s="259"/>
      <c r="I136" s="201"/>
      <c r="J136" s="202">
        <f>ROUND(I136*H136,2)</f>
        <v>0</v>
      </c>
      <c r="K136" s="203"/>
      <c r="L136" s="40"/>
      <c r="M136" s="204" t="s">
        <v>1</v>
      </c>
      <c r="N136" s="205" t="s">
        <v>41</v>
      </c>
      <c r="O136" s="87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8" t="s">
        <v>641</v>
      </c>
      <c r="AT136" s="208" t="s">
        <v>145</v>
      </c>
      <c r="AU136" s="208" t="s">
        <v>76</v>
      </c>
      <c r="AY136" s="13" t="s">
        <v>150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3" t="s">
        <v>83</v>
      </c>
      <c r="BK136" s="209">
        <f>ROUND(I136*H136,2)</f>
        <v>0</v>
      </c>
      <c r="BL136" s="13" t="s">
        <v>641</v>
      </c>
      <c r="BM136" s="208" t="s">
        <v>667</v>
      </c>
    </row>
    <row r="137" s="2" customFormat="1">
      <c r="A137" s="34"/>
      <c r="B137" s="35"/>
      <c r="C137" s="36"/>
      <c r="D137" s="210" t="s">
        <v>152</v>
      </c>
      <c r="E137" s="36"/>
      <c r="F137" s="211" t="s">
        <v>666</v>
      </c>
      <c r="G137" s="36"/>
      <c r="H137" s="36"/>
      <c r="I137" s="212"/>
      <c r="J137" s="36"/>
      <c r="K137" s="36"/>
      <c r="L137" s="40"/>
      <c r="M137" s="249"/>
      <c r="N137" s="250"/>
      <c r="O137" s="251"/>
      <c r="P137" s="251"/>
      <c r="Q137" s="251"/>
      <c r="R137" s="251"/>
      <c r="S137" s="251"/>
      <c r="T137" s="25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152</v>
      </c>
      <c r="AU137" s="13" t="s">
        <v>76</v>
      </c>
    </row>
    <row r="138" s="2" customFormat="1" ht="6.96" customHeight="1">
      <c r="A138" s="34"/>
      <c r="B138" s="62"/>
      <c r="C138" s="63"/>
      <c r="D138" s="63"/>
      <c r="E138" s="63"/>
      <c r="F138" s="63"/>
      <c r="G138" s="63"/>
      <c r="H138" s="63"/>
      <c r="I138" s="63"/>
      <c r="J138" s="63"/>
      <c r="K138" s="63"/>
      <c r="L138" s="40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sheet="1" autoFilter="0" formatColumns="0" formatRows="0" objects="1" scenarios="1" spinCount="100000" saltValue="2/WdsphgJY8X6IttzSGHjHDQyW3pUM5HIlC98OVb8z1aTsSQ26G5fm8Up2tRwUl4Tm1nwNqGbeTXNGtpExgnqg==" hashValue="pXTvk/Y03Rt/HLIWDWKvFTtSdUOthEggg0yz56rY+XQlPkHidzRxjuyxJyv/Y2FsUtd2rBzsILd1i6ysGixI8A==" algorithmName="SHA-512" password="CC35"/>
  <autoFilter ref="C119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2020-07-31T04:02:10Z</dcterms:created>
  <dcterms:modified xsi:type="dcterms:W3CDTF">2020-07-31T04:02:26Z</dcterms:modified>
</cp:coreProperties>
</file>